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RSShare\e-GDDS\Oman\NCSI\New folder\"/>
    </mc:Choice>
  </mc:AlternateContent>
  <xr:revisionPtr revIDLastSave="0" documentId="13_ncr:1_{579677A5-D8AE-4D2B-A699-4F10E62E8C2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atase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Dataset!$B$5:$D$15</definedName>
  </definedNames>
  <calcPr calcId="191029"/>
</workbook>
</file>

<file path=xl/calcChain.xml><?xml version="1.0" encoding="utf-8"?>
<calcChain xmlns="http://schemas.openxmlformats.org/spreadsheetml/2006/main">
  <c r="KM15" i="1" l="1"/>
  <c r="KL15" i="1" l="1"/>
  <c r="KD15" i="1" l="1"/>
  <c r="KC15" i="1" l="1"/>
  <c r="KA15" i="1" l="1"/>
  <c r="IO17" i="1" l="1"/>
  <c r="IO16" i="1"/>
  <c r="IO14" i="1"/>
  <c r="IO13" i="1"/>
  <c r="IO12" i="1"/>
  <c r="IN17" i="1"/>
  <c r="IN16" i="1"/>
  <c r="IN14" i="1"/>
  <c r="IN13" i="1"/>
  <c r="IN12" i="1"/>
  <c r="IM17" i="1"/>
  <c r="IM16" i="1"/>
  <c r="IM14" i="1"/>
  <c r="IM13" i="1"/>
  <c r="IM12" i="1"/>
  <c r="IL17" i="1"/>
  <c r="IL16" i="1"/>
  <c r="IL14" i="1"/>
  <c r="IL13" i="1"/>
  <c r="IL12" i="1"/>
  <c r="IK17" i="1"/>
  <c r="IK16" i="1"/>
  <c r="IK14" i="1"/>
  <c r="IK13" i="1"/>
  <c r="IK12" i="1"/>
  <c r="II12" i="1"/>
  <c r="D7" i="1"/>
  <c r="D8" i="1"/>
</calcChain>
</file>

<file path=xl/sharedStrings.xml><?xml version="1.0" encoding="utf-8"?>
<sst xmlns="http://schemas.openxmlformats.org/spreadsheetml/2006/main" count="346" uniqueCount="339">
  <si>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</si>
  <si>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</si>
  <si>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</si>
  <si>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</si>
  <si>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</si>
  <si>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</si>
  <si>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</si>
  <si>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</si>
  <si>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</si>
  <si>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</si>
  <si>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</si>
  <si>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</si>
  <si>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</si>
  <si>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</si>
  <si>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</si>
  <si>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</si>
  <si>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2015-11</t>
  </si>
  <si>
    <t>2015-10</t>
  </si>
  <si>
    <t>2015-12</t>
  </si>
  <si>
    <t>_Z</t>
  </si>
  <si>
    <t>RAXG_USD</t>
  </si>
  <si>
    <t>RAFASDR_USD</t>
  </si>
  <si>
    <t>RAFAIMF_USD</t>
  </si>
  <si>
    <t>RAXGFX_USD</t>
  </si>
  <si>
    <t>ILV1</t>
  </si>
  <si>
    <t>Total Reserves Minus Gold</t>
  </si>
  <si>
    <t>Reserve Position In The Fund</t>
  </si>
  <si>
    <t>Foreign Exchange</t>
  </si>
  <si>
    <t>2016-06</t>
  </si>
  <si>
    <t>2016-07</t>
  </si>
  <si>
    <t>2016-08</t>
  </si>
  <si>
    <t>2016-09</t>
  </si>
  <si>
    <t>2012-10</t>
  </si>
  <si>
    <t>2012-11</t>
  </si>
  <si>
    <t>2012-12</t>
  </si>
  <si>
    <t>2013-10</t>
  </si>
  <si>
    <t>2013-11</t>
  </si>
  <si>
    <t>2013-12</t>
  </si>
  <si>
    <t>2014-10</t>
  </si>
  <si>
    <t>2014-11</t>
  </si>
  <si>
    <t>2014-12</t>
  </si>
  <si>
    <t>2016-10</t>
  </si>
  <si>
    <t>2016-11</t>
  </si>
  <si>
    <t>2016-12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</si>
  <si>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</si>
  <si>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</si>
  <si>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</si>
  <si>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</si>
  <si>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</si>
  <si>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</si>
  <si>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RAFAGOLDV_OZT</t>
  </si>
  <si>
    <t>RAFAGOLDNV_USD</t>
  </si>
  <si>
    <t>2010-10</t>
  </si>
  <si>
    <t>2010-11</t>
  </si>
  <si>
    <t>2010-12</t>
  </si>
  <si>
    <t>2011-10</t>
  </si>
  <si>
    <t>2011-11</t>
  </si>
  <si>
    <t>2011-12</t>
  </si>
  <si>
    <t>2007-10</t>
  </si>
  <si>
    <t>2007-11</t>
  </si>
  <si>
    <t>2007-12</t>
  </si>
  <si>
    <t>2008-10</t>
  </si>
  <si>
    <t>2008-11</t>
  </si>
  <si>
    <t>2008-12</t>
  </si>
  <si>
    <t>2009-10</t>
  </si>
  <si>
    <t>2009-11</t>
  </si>
  <si>
    <t>2009-12</t>
  </si>
  <si>
    <t>2017-10</t>
  </si>
  <si>
    <t>2017-11</t>
  </si>
  <si>
    <t>2017-12</t>
  </si>
  <si>
    <t>Holdings Of Sdrs</t>
  </si>
  <si>
    <t>Gold (National Valuation)</t>
  </si>
  <si>
    <t>OM</t>
  </si>
  <si>
    <t>2000-10</t>
  </si>
  <si>
    <t>2000-11</t>
  </si>
  <si>
    <t>2000-12</t>
  </si>
  <si>
    <t>2001-10</t>
  </si>
  <si>
    <t>2001-11</t>
  </si>
  <si>
    <t>2001-12</t>
  </si>
  <si>
    <t>2002-10</t>
  </si>
  <si>
    <t>2002-11</t>
  </si>
  <si>
    <t>2002-12</t>
  </si>
  <si>
    <t>2003-10</t>
  </si>
  <si>
    <t>2003-11</t>
  </si>
  <si>
    <t>2003-12</t>
  </si>
  <si>
    <t>2004-10</t>
  </si>
  <si>
    <t>2004-11</t>
  </si>
  <si>
    <t>2004-12</t>
  </si>
  <si>
    <t>2005-10</t>
  </si>
  <si>
    <t>2005-11</t>
  </si>
  <si>
    <t>2005-12</t>
  </si>
  <si>
    <t>2006-10</t>
  </si>
  <si>
    <t>2006-11</t>
  </si>
  <si>
    <t>2006-12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</si>
  <si>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</si>
  <si>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</si>
  <si>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</si>
  <si>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</si>
  <si>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</si>
  <si>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</si>
  <si>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</si>
  <si>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</si>
  <si>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</si>
  <si>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</si>
  <si>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</si>
  <si>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</si>
  <si>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</si>
  <si>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</si>
  <si>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</si>
  <si>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</si>
  <si>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</si>
  <si>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</si>
  <si>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</si>
  <si>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</si>
  <si>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</si>
  <si>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</si>
  <si>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</si>
  <si>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</si>
  <si>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</si>
  <si>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</si>
  <si>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</si>
  <si>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</si>
  <si>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</si>
  <si>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</si>
  <si>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</si>
  <si>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</si>
  <si>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</si>
  <si>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</si>
  <si>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</si>
  <si>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</si>
  <si>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</si>
  <si>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</si>
  <si>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</si>
  <si>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</si>
  <si>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</si>
  <si>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</si>
  <si>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</si>
  <si>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</si>
  <si>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</si>
  <si>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</si>
  <si>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</si>
  <si>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</si>
  <si>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</si>
  <si>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</si>
  <si>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</si>
  <si>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</si>
  <si>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</si>
  <si>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</si>
  <si>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</si>
  <si>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</si>
  <si>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</si>
  <si>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</si>
  <si>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</si>
  <si>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</si>
  <si>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</si>
  <si>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</si>
  <si>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</si>
  <si>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</si>
  <si>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</si>
  <si>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</si>
  <si>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</si>
  <si>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</si>
  <si>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</si>
  <si>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</si>
  <si>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</si>
  <si>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</si>
  <si>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</si>
  <si>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</si>
  <si>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</si>
  <si>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</si>
  <si>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</si>
  <si>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</si>
  <si>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</si>
  <si>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</si>
  <si>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</si>
  <si>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</si>
  <si>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</si>
  <si>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</si>
  <si>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</si>
  <si>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</si>
  <si>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</si>
  <si>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</si>
  <si>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</si>
  <si>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</si>
  <si>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</si>
  <si>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</si>
  <si>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</si>
  <si>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</si>
  <si>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</si>
  <si>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</si>
  <si>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</si>
  <si>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</si>
  <si>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</si>
  <si>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</si>
  <si>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</si>
  <si>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</si>
  <si>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</si>
  <si>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</si>
  <si>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</si>
  <si>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</si>
  <si>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</si>
  <si>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</si>
  <si>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</si>
  <si>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</si>
  <si>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</si>
  <si>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</si>
  <si>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</si>
  <si>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</si>
  <si>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</si>
  <si>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</si>
  <si>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</si>
  <si>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</si>
  <si>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</si>
  <si>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</si>
  <si>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</si>
  <si>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</si>
  <si>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</si>
  <si>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</si>
  <si>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</si>
  <si>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</si>
  <si>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</si>
  <si>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</si>
  <si>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</si>
  <si>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</si>
  <si>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</si>
  <si>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</si>
  <si>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</si>
  <si>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</si>
  <si>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</si>
  <si>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</si>
  <si>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</si>
  <si>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</si>
  <si>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</si>
  <si>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</si>
  <si>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</si>
  <si>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</si>
  <si>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</si>
  <si>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</si>
  <si>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2016-01</t>
  </si>
  <si>
    <t>2016-02</t>
  </si>
  <si>
    <t>2016-03</t>
  </si>
  <si>
    <t>2016-04</t>
  </si>
  <si>
    <t>2016-05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</si>
  <si>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</si>
  <si>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</si>
  <si>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</si>
  <si>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</si>
  <si>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</si>
  <si>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</si>
  <si>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</si>
  <si>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</si>
  <si>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</si>
  <si>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Gold Volume, Fine Troy Ounces</t>
  </si>
  <si>
    <t>Millions of US dollars, unless otherwise indicated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</si>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</sst>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52">
    <xf numFmtId="0" fontId="0" fillId="0" borderId="0" xfId="0"/>
    <xf numFmtId="0" fontId="4" fillId="3" borderId="0" xfId="0" applyFont="1" applyFill="1"/>
    <xf numFmtId="0" fontId="5" fillId="2" borderId="0" xfId="0" applyFont="1" applyFill="1" applyBorder="1"/>
    <xf numFmtId="0" fontId="0" fillId="3" borderId="0" xfId="0" applyFont="1" applyFill="1"/>
    <xf numFmtId="0" fontId="0" fillId="3" borderId="7" xfId="0" applyFont="1" applyFill="1" applyBorder="1" applyAlignment="1">
      <alignment horizontal="left"/>
    </xf>
    <xf numFmtId="0" fontId="0" fillId="3" borderId="7" xfId="0" applyFont="1" applyFill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3" xfId="0" applyFont="1" applyFill="1" applyBorder="1"/>
    <xf numFmtId="0" fontId="7" fillId="4" borderId="4" xfId="0" applyFont="1" applyFill="1" applyBorder="1" applyAlignment="1">
      <alignment horizontal="left"/>
    </xf>
    <xf numFmtId="0" fontId="0" fillId="3" borderId="0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0" fillId="3" borderId="0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2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0" fillId="0" borderId="0" xfId="0" applyFont="1" applyBorder="1"/>
    <xf numFmtId="0" fontId="0" fillId="0" borderId="7" xfId="0" applyFont="1" applyBorder="1"/>
    <xf numFmtId="0" fontId="0" fillId="0" borderId="4" xfId="0" applyFont="1" applyBorder="1"/>
    <xf numFmtId="0" fontId="7" fillId="2" borderId="9" xfId="0" applyFont="1" applyFill="1" applyBorder="1"/>
    <xf numFmtId="0" fontId="7" fillId="2" borderId="10" xfId="0" applyFont="1" applyFill="1" applyBorder="1"/>
    <xf numFmtId="0" fontId="9" fillId="0" borderId="2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7" xfId="3" applyFont="1" applyFill="1" applyBorder="1" applyAlignment="1">
      <alignment horizontal="right"/>
    </xf>
    <xf numFmtId="17" fontId="7" fillId="2" borderId="10" xfId="0" applyNumberFormat="1" applyFont="1" applyFill="1" applyBorder="1"/>
    <xf numFmtId="164" fontId="0" fillId="0" borderId="0" xfId="0" applyNumberFormat="1"/>
    <xf numFmtId="2" fontId="0" fillId="0" borderId="0" xfId="0" applyNumberFormat="1"/>
    <xf numFmtId="0" fontId="0" fillId="0" borderId="0" xfId="0" applyFont="1" applyFill="1"/>
    <xf numFmtId="0" fontId="8" fillId="0" borderId="0" xfId="0" applyFont="1" applyFill="1" applyBorder="1" applyAlignment="1">
      <alignment horizontal="left"/>
    </xf>
    <xf numFmtId="4" fontId="0" fillId="0" borderId="0" xfId="0" applyNumberFormat="1" applyFont="1"/>
  </cellXfs>
  <cellStyles count="9">
    <cellStyle name="Comma 2" xfId="5" xr:uid="{00000000-0005-0000-0000-000032000000}"/>
    <cellStyle name="Normal" xfId="0" builtinId="0"/>
    <cellStyle name="Normal 2" xfId="3" xr:uid="{00000000-0005-0000-0000-000001000000}"/>
    <cellStyle name="Normal 2 2" xfId="8" xr:uid="{34435D56-8EEE-4885-8AEC-2B66F9F6F787}"/>
    <cellStyle name="Normal 2 3" xfId="6" xr:uid="{7AED6839-7D15-4732-BE05-E0B5D2EECD57}"/>
    <cellStyle name="Normal 3" xfId="4" xr:uid="{00000000-0005-0000-0000-000033000000}"/>
    <cellStyle name="Normal 4" xfId="1" xr:uid="{00000000-0005-0000-0000-000002000000}"/>
    <cellStyle name="Normal 5" xfId="2" xr:uid="{00000000-0005-0000-0000-000003000000}"/>
    <cellStyle name="Normal 5 2" xfId="7" xr:uid="{BCF4B770-6FAA-43E9-8D9A-63885A1DC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urrent%20Data\Money%20and%20Banking\Consolidate\RD13C202001C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urrent%20Data\Money%20and%20Banking\Consolidate\RD13C202002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urrent%20Data\Money%20and%20Banking\Consolidate\RD13C202003C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urrent%20Data\Money%20and%20Banking\Consolidate\RD13C202004C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urrent%20Data\Money%20and%20Banking\Consolidate\RD13C202005C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RD1"/>
      <sheetName val="RD2"/>
      <sheetName val="RD3"/>
      <sheetName val="RD1 Total"/>
      <sheetName val="RD2 Total"/>
      <sheetName val="RD3 Total"/>
      <sheetName val="Annual Combined"/>
      <sheetName val="Annual Combined ABS"/>
      <sheetName val="Monthly Combined"/>
      <sheetName val="Monthly Combined ABS"/>
      <sheetName val="New Combined"/>
      <sheetName val="New Combined (2)"/>
      <sheetName val="New Combined ABS"/>
      <sheetName val="New Monthly Combined"/>
      <sheetName val="New Monthly Combined ABS"/>
      <sheetName val="Ratio"/>
      <sheetName val="Cons Pvt Sect"/>
      <sheetName val="Cap Res Dep"/>
      <sheetName val="Pvt Dep"/>
      <sheetName val="MSM"/>
      <sheetName val="TMOD"/>
      <sheetName val="Capital"/>
      <sheetName val="Tot Dep"/>
      <sheetName val="BOP1"/>
      <sheetName val="BOP1 (2)"/>
      <sheetName val="BOP New"/>
      <sheetName val="CBO Bal Sheet 1"/>
      <sheetName val="CBO Bal Sheet"/>
      <sheetName val="4492SR"/>
      <sheetName val="MONE"/>
      <sheetName val="Main Economic Indicators"/>
      <sheetName val="MB T1"/>
      <sheetName val="QB T2"/>
      <sheetName val="MB T2, QB T3"/>
      <sheetName val="MB T3, QB T4"/>
      <sheetName val="MB T4, QB T5"/>
      <sheetName val="MB T6, QB T"/>
      <sheetName val="MB T7 New, QB T8"/>
      <sheetName val="MB T7CT NEW, QB T8 Contd"/>
      <sheetName val="MB T7A, QB T9"/>
      <sheetName val="MB T7B New, QB T10"/>
      <sheetName val="MB T8, QB T11"/>
      <sheetName val="AR Table 5.1"/>
      <sheetName val="AR Table 5.2"/>
      <sheetName val="AR Table 5.3"/>
      <sheetName val="AR Table 5.4"/>
      <sheetName val="AR Table 5.8 a"/>
      <sheetName val="AR Table 5.8 b"/>
      <sheetName val="AR Table 5.9 a"/>
      <sheetName val="AR Table 5.9 b"/>
      <sheetName val="Table 5.9 c"/>
      <sheetName val="IMF Article IV T32"/>
      <sheetName val="IMF Article IV T33"/>
      <sheetName val="IMF Article IV T34"/>
      <sheetName val="IMF Article IV T36"/>
      <sheetName val="Liquidity indicators"/>
      <sheetName val="check report RD1"/>
      <sheetName val="Chech report RD2"/>
      <sheetName val="check Claims on Banks Res"/>
      <sheetName val="Check"/>
      <sheetName val="RD3 validation2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D4">
            <v>6291896625</v>
          </cell>
        </row>
        <row r="5">
          <cell r="D5">
            <v>542998</v>
          </cell>
        </row>
        <row r="6">
          <cell r="D6">
            <v>392888</v>
          </cell>
        </row>
        <row r="8">
          <cell r="D8">
            <v>109793628</v>
          </cell>
        </row>
        <row r="9">
          <cell r="D9">
            <v>56624335</v>
          </cell>
        </row>
        <row r="10">
          <cell r="D10">
            <v>926567</v>
          </cell>
        </row>
        <row r="11">
          <cell r="D11">
            <v>48293707</v>
          </cell>
        </row>
        <row r="12">
          <cell r="D12">
            <v>3949019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RD1"/>
      <sheetName val="RD2"/>
      <sheetName val="RD3"/>
      <sheetName val="RD1 Total"/>
      <sheetName val="RD2 Total"/>
      <sheetName val="RD3 Total"/>
      <sheetName val="Annual Combined"/>
      <sheetName val="Annual Combined ABS"/>
      <sheetName val="Monthly Combined"/>
      <sheetName val="Monthly Combined ABS"/>
      <sheetName val="New Combined"/>
      <sheetName val="New Combined (2)"/>
      <sheetName val="New Combined ABS"/>
      <sheetName val="New Monthly Combined"/>
      <sheetName val="New Monthly Combined ABS"/>
      <sheetName val="Ratio"/>
      <sheetName val="Cons Pvt Sect"/>
      <sheetName val="Cap Res Dep"/>
      <sheetName val="Pvt Dep"/>
      <sheetName val="MSM"/>
      <sheetName val="TMOD"/>
      <sheetName val="Capital"/>
      <sheetName val="Tot Dep"/>
      <sheetName val="BOP1"/>
      <sheetName val="BOP1 (2)"/>
      <sheetName val="BOP New"/>
      <sheetName val="CBO Bal Sheet 1"/>
      <sheetName val="CBO Bal Sheet"/>
      <sheetName val="4492SR"/>
      <sheetName val="MONE"/>
      <sheetName val="Main Economic Indicators"/>
      <sheetName val="MB T1"/>
      <sheetName val="QB T2"/>
      <sheetName val="MB T2, QB T3"/>
      <sheetName val="MB T3, QB T4"/>
      <sheetName val="MB T4, QB T5"/>
      <sheetName val="MB T6, QB T"/>
      <sheetName val="MB T7 New, QB T8"/>
      <sheetName val="MB T7CT NEW, QB T8 Contd"/>
      <sheetName val="MB T7A, QB T9"/>
      <sheetName val="MB T7B New, QB T10"/>
      <sheetName val="MB T8, QB T11"/>
      <sheetName val="AR Table 5.1"/>
      <sheetName val="AR Table 5.2"/>
      <sheetName val="AR Table 5.3"/>
      <sheetName val="AR Table 5.4"/>
      <sheetName val="AR Table 5.8 a"/>
      <sheetName val="AR Table 5.8 b"/>
      <sheetName val="AR Table 5.9 a"/>
      <sheetName val="AR Table 5.9 b"/>
      <sheetName val="Table 5.9 c"/>
      <sheetName val="IMF Article IV T32"/>
      <sheetName val="IMF Article IV T33"/>
      <sheetName val="IMF Article IV T34"/>
      <sheetName val="IMF Article IV T36"/>
      <sheetName val="Liquidity indicators"/>
      <sheetName val="check report RD1"/>
      <sheetName val="Chech report RD2"/>
      <sheetName val="check Claims on Banks Res"/>
      <sheetName val="Check"/>
      <sheetName val="RD3 validation2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D4">
            <v>6111517179</v>
          </cell>
        </row>
        <row r="5">
          <cell r="D5">
            <v>530283</v>
          </cell>
        </row>
        <row r="6">
          <cell r="D6">
            <v>391634</v>
          </cell>
        </row>
        <row r="8">
          <cell r="D8">
            <v>109528424</v>
          </cell>
        </row>
        <row r="9">
          <cell r="D9">
            <v>56473652</v>
          </cell>
        </row>
        <row r="10">
          <cell r="D10">
            <v>924101</v>
          </cell>
        </row>
        <row r="11">
          <cell r="D11">
            <v>48165184</v>
          </cell>
        </row>
        <row r="12">
          <cell r="D12">
            <v>3965487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RD1"/>
      <sheetName val="RD2"/>
      <sheetName val="RD3"/>
      <sheetName val="RD1 Total"/>
      <sheetName val="RD2 Total"/>
      <sheetName val="RD3 Total"/>
      <sheetName val="Annual Combined"/>
      <sheetName val="Annual Combined ABS"/>
      <sheetName val="Monthly Combined"/>
      <sheetName val="Monthly Combined ABS"/>
      <sheetName val="New Combined"/>
      <sheetName val="New Combined (2)"/>
      <sheetName val="New Combined ABS"/>
      <sheetName val="New Monthly Combined"/>
      <sheetName val="New Monthly Combined ABS"/>
      <sheetName val="Ratio"/>
      <sheetName val="Cons Pvt Sect"/>
      <sheetName val="Cap Res Dep"/>
      <sheetName val="Pvt Dep"/>
      <sheetName val="MSM"/>
      <sheetName val="TMOD"/>
      <sheetName val="Capital"/>
      <sheetName val="Tot Dep"/>
      <sheetName val="BOP1"/>
      <sheetName val="BOP1 (2)"/>
      <sheetName val="BOP New"/>
      <sheetName val="CBO Bal Sheet 1"/>
      <sheetName val="CBO Bal Sheet"/>
      <sheetName val="4492SR"/>
      <sheetName val="MONE"/>
      <sheetName val="Main Economic Indicators"/>
      <sheetName val="MB T1"/>
      <sheetName val="QB T2"/>
      <sheetName val="MB T2, QB T3"/>
      <sheetName val="MB T3, QB T4"/>
      <sheetName val="MB T4, QB T5"/>
      <sheetName val="MB T6, QB T"/>
      <sheetName val="MB T7 New, QB T8"/>
      <sheetName val="MB T7CT NEW, QB T8 Contd"/>
      <sheetName val="MB T7A, QB T9"/>
      <sheetName val="MB T7B New, QB T10"/>
      <sheetName val="MB T8, QB T11"/>
      <sheetName val="AR Table 5.1"/>
      <sheetName val="AR Table 5.2"/>
      <sheetName val="AR Table 5.3"/>
      <sheetName val="AR Table 5.4"/>
      <sheetName val="AR Table 5.8 a"/>
      <sheetName val="AR Table 5.8 b"/>
      <sheetName val="AR Table 5.9 a"/>
      <sheetName val="AR Table 5.9 b"/>
      <sheetName val="Table 5.9 c"/>
      <sheetName val="IMF Article IV T32"/>
      <sheetName val="IMF Article IV T33"/>
      <sheetName val="IMF Article IV T34"/>
      <sheetName val="IMF Article IV T36"/>
      <sheetName val="Liquidity indicators"/>
      <sheetName val="check report RD1"/>
      <sheetName val="Chech report RD2"/>
      <sheetName val="check Claims on Banks Res"/>
      <sheetName val="Check"/>
      <sheetName val="RD3 validation2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D4">
            <v>6300262555</v>
          </cell>
        </row>
        <row r="5">
          <cell r="D5">
            <v>508227</v>
          </cell>
        </row>
        <row r="6">
          <cell r="D6">
            <v>391355</v>
          </cell>
        </row>
        <row r="8">
          <cell r="D8">
            <v>108851370</v>
          </cell>
        </row>
        <row r="9">
          <cell r="D9">
            <v>56124568</v>
          </cell>
        </row>
        <row r="10">
          <cell r="D10">
            <v>918388</v>
          </cell>
        </row>
        <row r="11">
          <cell r="D11">
            <v>47867441</v>
          </cell>
        </row>
        <row r="12">
          <cell r="D12">
            <v>3940973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RD1"/>
      <sheetName val="RD2"/>
      <sheetName val="RD3"/>
      <sheetName val="RD1 Total"/>
      <sheetName val="RD2 Total"/>
      <sheetName val="RD3 Total"/>
      <sheetName val="Annual Combined"/>
      <sheetName val="Annual Combined ABS"/>
      <sheetName val="Monthly Combined"/>
      <sheetName val="Monthly Combined ABS"/>
      <sheetName val="New Combined"/>
      <sheetName val="New Combined (2)"/>
      <sheetName val="New Combined ABS"/>
      <sheetName val="New Monthly Combined"/>
      <sheetName val="New Monthly Combined ABS"/>
      <sheetName val="Ratio"/>
      <sheetName val="Cons Pvt Sect"/>
      <sheetName val="Cap Res Dep"/>
      <sheetName val="Pvt Dep"/>
      <sheetName val="MSM"/>
      <sheetName val="TMOD"/>
      <sheetName val="Capital"/>
      <sheetName val="Tot Dep"/>
      <sheetName val="BOP1"/>
      <sheetName val="BOP1 (2)"/>
      <sheetName val="BOP New"/>
      <sheetName val="CBO Bal Sheet 1"/>
      <sheetName val="CBO Bal Sheet"/>
      <sheetName val="4492SR"/>
      <sheetName val="MONE"/>
      <sheetName val="Main Economic Indicators"/>
      <sheetName val="MB T1"/>
      <sheetName val="QB T2"/>
      <sheetName val="MB T2, QB T3"/>
      <sheetName val="MB T3, QB T4"/>
      <sheetName val="MB T4, QB T5"/>
      <sheetName val="MB T6, QB T"/>
      <sheetName val="MB T7 New, QB T8"/>
      <sheetName val="MB T7CT NEW, QB T8 Contd"/>
      <sheetName val="MB T7A, QB T9"/>
      <sheetName val="MB T7B New, QB T10"/>
      <sheetName val="MB T8, QB T11"/>
      <sheetName val="AR Table 5.1"/>
      <sheetName val="AR Table 5.2"/>
      <sheetName val="AR Table 5.3"/>
      <sheetName val="AR Table 5.4"/>
      <sheetName val="AR Table 5.8 a"/>
      <sheetName val="AR Table 5.8 b"/>
      <sheetName val="AR Table 5.9 a"/>
      <sheetName val="AR Table 5.9 b"/>
      <sheetName val="Table 5.9 c"/>
      <sheetName val="IMF Article IV T32"/>
      <sheetName val="IMF Article IV T33"/>
      <sheetName val="IMF Article IV T34"/>
      <sheetName val="IMF Article IV T36"/>
      <sheetName val="Liquidity indicators"/>
      <sheetName val="check report RD1"/>
      <sheetName val="Chech report RD2"/>
      <sheetName val="check Claims on Banks Res"/>
      <sheetName val="Check"/>
      <sheetName val="RD3 validation2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D4">
            <v>6371231294.1160002</v>
          </cell>
        </row>
        <row r="5">
          <cell r="D5">
            <v>544721</v>
          </cell>
        </row>
        <row r="6">
          <cell r="D6">
            <v>420120</v>
          </cell>
        </row>
        <row r="8">
          <cell r="D8">
            <v>108979468</v>
          </cell>
        </row>
        <row r="9">
          <cell r="D9">
            <v>56190614</v>
          </cell>
        </row>
        <row r="10">
          <cell r="D10">
            <v>919469</v>
          </cell>
        </row>
        <row r="11">
          <cell r="D11">
            <v>47923774</v>
          </cell>
        </row>
        <row r="12">
          <cell r="D12">
            <v>3945611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RD1"/>
      <sheetName val="RD2"/>
      <sheetName val="RD3"/>
      <sheetName val="RD1 Total"/>
      <sheetName val="RD2 Total"/>
      <sheetName val="RD3 Total"/>
      <sheetName val="Annual Combined"/>
      <sheetName val="Annual Combined ABS"/>
      <sheetName val="Monthly Combined"/>
      <sheetName val="Monthly Combined ABS"/>
      <sheetName val="New Combined"/>
      <sheetName val="New Combined (2)"/>
      <sheetName val="New Combined ABS"/>
      <sheetName val="New Monthly Combined"/>
      <sheetName val="New Monthly Combined ABS"/>
      <sheetName val="Ratio"/>
      <sheetName val="Cons Pvt Sect"/>
      <sheetName val="Cap Res Dep"/>
      <sheetName val="Pvt Dep"/>
      <sheetName val="MSM"/>
      <sheetName val="TMOD"/>
      <sheetName val="Capital"/>
      <sheetName val="Tot Dep"/>
      <sheetName val="BOP1"/>
      <sheetName val="BOP1 (2)"/>
      <sheetName val="BOP New"/>
      <sheetName val="CBO Bal Sheet 1"/>
      <sheetName val="CBO Bal Sheet"/>
      <sheetName val="4492SR"/>
      <sheetName val="MONE"/>
      <sheetName val="Main Economic Indicators"/>
      <sheetName val="MB T1"/>
      <sheetName val="QB T2"/>
      <sheetName val="MB T2, QB T3"/>
      <sheetName val="MB T3, QB T4"/>
      <sheetName val="MB T4, QB T5"/>
      <sheetName val="MB T6, QB T"/>
      <sheetName val="MB T7 New, QB T8"/>
      <sheetName val="MB T7CT NEW, QB T8 Contd"/>
      <sheetName val="MB T7A, QB T9"/>
      <sheetName val="MB T7B New, QB T10"/>
      <sheetName val="MB T8, QB T11"/>
      <sheetName val="AR Table 5.1"/>
      <sheetName val="AR Table 5.2"/>
      <sheetName val="AR Table 5.3"/>
      <sheetName val="AR Table 5.4"/>
      <sheetName val="AR Table 5.8 a"/>
      <sheetName val="AR Table 5.8 b"/>
      <sheetName val="AR Table 5.9 a"/>
      <sheetName val="AR Table 5.9 b"/>
      <sheetName val="Table 5.9 c"/>
      <sheetName val="IMF Article IV T32"/>
      <sheetName val="IMF Article IV T33"/>
      <sheetName val="IMF Article IV T34"/>
      <sheetName val="IMF Article IV T36"/>
      <sheetName val="Liquidity indicators"/>
      <sheetName val="check report RD1"/>
      <sheetName val="Chech report RD2"/>
      <sheetName val="check Claims on Banks Res"/>
      <sheetName val="Check"/>
      <sheetName val="RD3 validation2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D4">
            <v>6865491681</v>
          </cell>
        </row>
        <row r="5">
          <cell r="D5">
            <v>580586</v>
          </cell>
        </row>
        <row r="6">
          <cell r="D6">
            <v>429548</v>
          </cell>
        </row>
        <row r="8">
          <cell r="D8">
            <v>121046728</v>
          </cell>
        </row>
        <row r="9">
          <cell r="D9">
            <v>68030634</v>
          </cell>
        </row>
        <row r="10">
          <cell r="D10">
            <v>923247</v>
          </cell>
        </row>
        <row r="11">
          <cell r="D11">
            <v>48120719</v>
          </cell>
        </row>
        <row r="12">
          <cell r="D12">
            <v>3972128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BS23"/>
  <sheetViews>
    <sheetView tabSelected="1" zoomScale="96" zoomScaleNormal="96" workbookViewId="0">
      <pane xSplit="4" ySplit="11" topLeftCell="KJ12" activePane="bottomRight" state="frozen"/>
      <selection pane="topRight" activeCell="E1" sqref="E1"/>
      <selection pane="bottomLeft" activeCell="A10" sqref="A10"/>
      <selection pane="bottomRight" activeCell="KV15" sqref="KV15"/>
    </sheetView>
  </sheetViews>
  <sheetFormatPr defaultColWidth="9.140625" defaultRowHeight="15" x14ac:dyDescent="0.25"/>
  <cols>
    <col min="1" max="1" width="1.42578125" style="3" customWidth="1"/>
    <col min="2" max="2" width="29.28515625" style="14" hidden="1" customWidth="1"/>
    <col min="3" max="3" width="45.5703125" style="14" bestFit="1" customWidth="1"/>
    <col min="4" max="4" width="20.85546875" style="13" hidden="1" customWidth="1"/>
    <col min="5" max="28" width="7.7109375" style="13" bestFit="1" customWidth="1"/>
    <col min="29" max="239" width="9.140625" style="13"/>
    <col min="240" max="240" width="10.28515625" style="13" customWidth="1"/>
    <col min="241" max="295" width="9.140625" style="13"/>
    <col min="296" max="296" width="9" style="13" customWidth="1"/>
    <col min="297" max="302" width="9.140625" style="13"/>
    <col min="303" max="303" width="10.42578125" style="13" bestFit="1" customWidth="1"/>
    <col min="304" max="304" width="9.140625" style="13"/>
    <col min="305" max="305" width="10.5703125" style="13" bestFit="1" customWidth="1"/>
    <col min="306" max="16384" width="9.140625" style="13"/>
  </cols>
  <sheetData>
    <row r="1" spans="2:305 16294:16295" s="3" customFormat="1" ht="9.75" customHeight="1" thickBot="1" x14ac:dyDescent="0.3">
      <c r="B1" s="4"/>
      <c r="C1" s="4"/>
      <c r="D1" s="5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2:305 16294:16295" s="3" customFormat="1" x14ac:dyDescent="0.25">
      <c r="B2" s="19" t="s">
        <v>44</v>
      </c>
      <c r="C2" s="20" t="s">
        <v>45</v>
      </c>
      <c r="D2" s="21" t="s">
        <v>46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XBR2" s="1"/>
      <c r="XBS2" s="1"/>
    </row>
    <row r="3" spans="2:305 16294:16295" s="3" customFormat="1" x14ac:dyDescent="0.25">
      <c r="B3" s="22" t="s">
        <v>47</v>
      </c>
      <c r="C3" s="7" t="s">
        <v>48</v>
      </c>
      <c r="D3" s="6" t="s">
        <v>49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XBR3" s="1"/>
      <c r="XBS3" s="1"/>
    </row>
    <row r="4" spans="2:305 16294:16295" s="3" customFormat="1" x14ac:dyDescent="0.25">
      <c r="B4" s="15" t="s">
        <v>0</v>
      </c>
      <c r="C4" s="2" t="s">
        <v>24</v>
      </c>
      <c r="D4" s="6" t="s">
        <v>15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XBR4" s="1" t="s">
        <v>10</v>
      </c>
      <c r="XBS4" s="1">
        <v>0</v>
      </c>
    </row>
    <row r="5" spans="2:305 16294:16295" s="3" customFormat="1" x14ac:dyDescent="0.25">
      <c r="B5" s="15" t="s">
        <v>1</v>
      </c>
      <c r="C5" s="2" t="s">
        <v>72</v>
      </c>
      <c r="D5" s="6" t="s">
        <v>12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XBR5" s="1" t="s">
        <v>9</v>
      </c>
      <c r="XBS5" s="1">
        <v>3</v>
      </c>
    </row>
    <row r="6" spans="2:305 16294:16295" s="3" customFormat="1" ht="15.75" thickBot="1" x14ac:dyDescent="0.3">
      <c r="B6" s="15" t="s">
        <v>2</v>
      </c>
      <c r="C6" s="7" t="s">
        <v>19</v>
      </c>
      <c r="D6" s="6" t="s">
        <v>13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XBR6" s="1" t="s">
        <v>4</v>
      </c>
      <c r="XBS6" s="1">
        <v>6</v>
      </c>
    </row>
    <row r="7" spans="2:305 16294:16295" s="3" customFormat="1" x14ac:dyDescent="0.25">
      <c r="B7" s="16" t="s">
        <v>5</v>
      </c>
      <c r="C7" s="8">
        <v>6</v>
      </c>
      <c r="D7" s="9" t="str">
        <f>"Scale = "&amp;IF(C7=0,"Unit",(IF(C7=3,"Thousand",(IF(C7=6,"Million",(IF(C7=9,"Billion")))))))</f>
        <v>Scale = Million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XBR7" s="1"/>
      <c r="XBS7" s="1">
        <v>9</v>
      </c>
    </row>
    <row r="8" spans="2:305 16294:16295" s="3" customFormat="1" x14ac:dyDescent="0.25">
      <c r="B8" s="15" t="s">
        <v>3</v>
      </c>
      <c r="C8" s="7" t="s">
        <v>10</v>
      </c>
      <c r="D8" s="10" t="str">
        <f>"Frequency = "&amp;IF(C8="A","Annual",IF(C8="Q", "Quarterly", "Monthly"))</f>
        <v>Frequency = Monthly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XBR8" s="1"/>
      <c r="XBS8" s="1"/>
    </row>
    <row r="9" spans="2:305 16294:16295" s="3" customFormat="1" ht="15.75" thickBot="1" x14ac:dyDescent="0.3">
      <c r="B9" s="17" t="s">
        <v>11</v>
      </c>
      <c r="C9" s="11" t="s">
        <v>253</v>
      </c>
      <c r="D9" s="12" t="s">
        <v>14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2:305 16294:16295" s="3" customFormat="1" ht="15.75" thickBot="1" x14ac:dyDescent="0.3">
      <c r="B10" s="18"/>
    </row>
    <row r="11" spans="2:305 16294:16295" ht="15.75" thickBot="1" x14ac:dyDescent="0.3">
      <c r="B11" s="27" t="s">
        <v>8</v>
      </c>
      <c r="C11" s="28" t="s">
        <v>7</v>
      </c>
      <c r="D11" s="28" t="s">
        <v>6</v>
      </c>
      <c r="E11" s="41" t="s">
        <v>94</v>
      </c>
      <c r="F11" s="42" t="s">
        <v>95</v>
      </c>
      <c r="G11" s="42" t="s">
        <v>96</v>
      </c>
      <c r="H11" s="42" t="s">
        <v>97</v>
      </c>
      <c r="I11" s="42" t="s">
        <v>98</v>
      </c>
      <c r="J11" s="42" t="s">
        <v>99</v>
      </c>
      <c r="K11" s="42" t="s">
        <v>100</v>
      </c>
      <c r="L11" s="42" t="s">
        <v>101</v>
      </c>
      <c r="M11" s="42" t="s">
        <v>102</v>
      </c>
      <c r="N11" s="42" t="s">
        <v>73</v>
      </c>
      <c r="O11" s="42" t="s">
        <v>74</v>
      </c>
      <c r="P11" s="42" t="s">
        <v>75</v>
      </c>
      <c r="Q11" s="42" t="s">
        <v>103</v>
      </c>
      <c r="R11" s="42" t="s">
        <v>104</v>
      </c>
      <c r="S11" s="42" t="s">
        <v>105</v>
      </c>
      <c r="T11" s="42" t="s">
        <v>106</v>
      </c>
      <c r="U11" s="42" t="s">
        <v>107</v>
      </c>
      <c r="V11" s="42" t="s">
        <v>108</v>
      </c>
      <c r="W11" s="42" t="s">
        <v>109</v>
      </c>
      <c r="X11" s="42" t="s">
        <v>110</v>
      </c>
      <c r="Y11" s="42" t="s">
        <v>111</v>
      </c>
      <c r="Z11" s="42" t="s">
        <v>76</v>
      </c>
      <c r="AA11" s="42" t="s">
        <v>77</v>
      </c>
      <c r="AB11" s="42" t="s">
        <v>78</v>
      </c>
      <c r="AC11" s="42" t="s">
        <v>112</v>
      </c>
      <c r="AD11" s="42" t="s">
        <v>113</v>
      </c>
      <c r="AE11" s="42" t="s">
        <v>114</v>
      </c>
      <c r="AF11" s="42" t="s">
        <v>115</v>
      </c>
      <c r="AG11" s="42" t="s">
        <v>116</v>
      </c>
      <c r="AH11" s="42" t="s">
        <v>117</v>
      </c>
      <c r="AI11" s="42" t="s">
        <v>118</v>
      </c>
      <c r="AJ11" s="42" t="s">
        <v>119</v>
      </c>
      <c r="AK11" s="42" t="s">
        <v>120</v>
      </c>
      <c r="AL11" s="42" t="s">
        <v>79</v>
      </c>
      <c r="AM11" s="42" t="s">
        <v>80</v>
      </c>
      <c r="AN11" s="42" t="s">
        <v>81</v>
      </c>
      <c r="AO11" s="42" t="s">
        <v>121</v>
      </c>
      <c r="AP11" s="42" t="s">
        <v>122</v>
      </c>
      <c r="AQ11" s="42" t="s">
        <v>123</v>
      </c>
      <c r="AR11" s="42" t="s">
        <v>124</v>
      </c>
      <c r="AS11" s="42" t="s">
        <v>125</v>
      </c>
      <c r="AT11" s="42" t="s">
        <v>126</v>
      </c>
      <c r="AU11" s="42" t="s">
        <v>127</v>
      </c>
      <c r="AV11" s="42" t="s">
        <v>128</v>
      </c>
      <c r="AW11" s="42" t="s">
        <v>129</v>
      </c>
      <c r="AX11" s="42" t="s">
        <v>82</v>
      </c>
      <c r="AY11" s="42" t="s">
        <v>83</v>
      </c>
      <c r="AZ11" s="42" t="s">
        <v>84</v>
      </c>
      <c r="BA11" s="42" t="s">
        <v>130</v>
      </c>
      <c r="BB11" s="42" t="s">
        <v>131</v>
      </c>
      <c r="BC11" s="42" t="s">
        <v>132</v>
      </c>
      <c r="BD11" s="42" t="s">
        <v>133</v>
      </c>
      <c r="BE11" s="42" t="s">
        <v>134</v>
      </c>
      <c r="BF11" s="42" t="s">
        <v>135</v>
      </c>
      <c r="BG11" s="42" t="s">
        <v>136</v>
      </c>
      <c r="BH11" s="42" t="s">
        <v>137</v>
      </c>
      <c r="BI11" s="42" t="s">
        <v>138</v>
      </c>
      <c r="BJ11" s="42" t="s">
        <v>85</v>
      </c>
      <c r="BK11" s="42" t="s">
        <v>86</v>
      </c>
      <c r="BL11" s="42" t="s">
        <v>87</v>
      </c>
      <c r="BM11" s="42" t="s">
        <v>139</v>
      </c>
      <c r="BN11" s="42" t="s">
        <v>140</v>
      </c>
      <c r="BO11" s="42" t="s">
        <v>141</v>
      </c>
      <c r="BP11" s="42" t="s">
        <v>142</v>
      </c>
      <c r="BQ11" s="42" t="s">
        <v>143</v>
      </c>
      <c r="BR11" s="42" t="s">
        <v>144</v>
      </c>
      <c r="BS11" s="42" t="s">
        <v>145</v>
      </c>
      <c r="BT11" s="42" t="s">
        <v>146</v>
      </c>
      <c r="BU11" s="42" t="s">
        <v>147</v>
      </c>
      <c r="BV11" s="42" t="s">
        <v>88</v>
      </c>
      <c r="BW11" s="42" t="s">
        <v>89</v>
      </c>
      <c r="BX11" s="42" t="s">
        <v>90</v>
      </c>
      <c r="BY11" s="42" t="s">
        <v>148</v>
      </c>
      <c r="BZ11" s="42" t="s">
        <v>149</v>
      </c>
      <c r="CA11" s="42" t="s">
        <v>150</v>
      </c>
      <c r="CB11" s="42" t="s">
        <v>151</v>
      </c>
      <c r="CC11" s="42" t="s">
        <v>152</v>
      </c>
      <c r="CD11" s="42" t="s">
        <v>153</v>
      </c>
      <c r="CE11" s="42" t="s">
        <v>154</v>
      </c>
      <c r="CF11" s="42" t="s">
        <v>155</v>
      </c>
      <c r="CG11" s="42" t="s">
        <v>156</v>
      </c>
      <c r="CH11" s="42" t="s">
        <v>91</v>
      </c>
      <c r="CI11" s="42" t="s">
        <v>92</v>
      </c>
      <c r="CJ11" s="42" t="s">
        <v>93</v>
      </c>
      <c r="CK11" s="42" t="s">
        <v>157</v>
      </c>
      <c r="CL11" s="42" t="s">
        <v>158</v>
      </c>
      <c r="CM11" s="42" t="s">
        <v>159</v>
      </c>
      <c r="CN11" s="42" t="s">
        <v>160</v>
      </c>
      <c r="CO11" s="42" t="s">
        <v>161</v>
      </c>
      <c r="CP11" s="42" t="s">
        <v>162</v>
      </c>
      <c r="CQ11" s="42" t="s">
        <v>163</v>
      </c>
      <c r="CR11" s="42" t="s">
        <v>164</v>
      </c>
      <c r="CS11" s="42" t="s">
        <v>165</v>
      </c>
      <c r="CT11" s="42" t="s">
        <v>58</v>
      </c>
      <c r="CU11" s="42" t="s">
        <v>59</v>
      </c>
      <c r="CV11" s="42" t="s">
        <v>60</v>
      </c>
      <c r="CW11" s="42" t="s">
        <v>166</v>
      </c>
      <c r="CX11" s="42" t="s">
        <v>167</v>
      </c>
      <c r="CY11" s="42" t="s">
        <v>168</v>
      </c>
      <c r="CZ11" s="42" t="s">
        <v>169</v>
      </c>
      <c r="DA11" s="42" t="s">
        <v>170</v>
      </c>
      <c r="DB11" s="42" t="s">
        <v>171</v>
      </c>
      <c r="DC11" s="42" t="s">
        <v>172</v>
      </c>
      <c r="DD11" s="42" t="s">
        <v>173</v>
      </c>
      <c r="DE11" s="42" t="s">
        <v>174</v>
      </c>
      <c r="DF11" s="42" t="s">
        <v>61</v>
      </c>
      <c r="DG11" s="42" t="s">
        <v>62</v>
      </c>
      <c r="DH11" s="42" t="s">
        <v>63</v>
      </c>
      <c r="DI11" s="42" t="s">
        <v>175</v>
      </c>
      <c r="DJ11" s="42" t="s">
        <v>176</v>
      </c>
      <c r="DK11" s="42" t="s">
        <v>177</v>
      </c>
      <c r="DL11" s="42" t="s">
        <v>178</v>
      </c>
      <c r="DM11" s="42" t="s">
        <v>179</v>
      </c>
      <c r="DN11" s="42" t="s">
        <v>180</v>
      </c>
      <c r="DO11" s="42" t="s">
        <v>181</v>
      </c>
      <c r="DP11" s="42" t="s">
        <v>182</v>
      </c>
      <c r="DQ11" s="42" t="s">
        <v>183</v>
      </c>
      <c r="DR11" s="42" t="s">
        <v>64</v>
      </c>
      <c r="DS11" s="42" t="s">
        <v>65</v>
      </c>
      <c r="DT11" s="42" t="s">
        <v>66</v>
      </c>
      <c r="DU11" s="42" t="s">
        <v>184</v>
      </c>
      <c r="DV11" s="42" t="s">
        <v>185</v>
      </c>
      <c r="DW11" s="42" t="s">
        <v>186</v>
      </c>
      <c r="DX11" s="42" t="s">
        <v>187</v>
      </c>
      <c r="DY11" s="42" t="s">
        <v>188</v>
      </c>
      <c r="DZ11" s="42" t="s">
        <v>189</v>
      </c>
      <c r="EA11" s="42" t="s">
        <v>190</v>
      </c>
      <c r="EB11" s="42" t="s">
        <v>191</v>
      </c>
      <c r="EC11" s="42" t="s">
        <v>192</v>
      </c>
      <c r="ED11" s="42" t="s">
        <v>52</v>
      </c>
      <c r="EE11" s="42" t="s">
        <v>53</v>
      </c>
      <c r="EF11" s="42" t="s">
        <v>54</v>
      </c>
      <c r="EG11" s="42" t="s">
        <v>193</v>
      </c>
      <c r="EH11" s="42" t="s">
        <v>194</v>
      </c>
      <c r="EI11" s="42" t="s">
        <v>195</v>
      </c>
      <c r="EJ11" s="42" t="s">
        <v>196</v>
      </c>
      <c r="EK11" s="42" t="s">
        <v>197</v>
      </c>
      <c r="EL11" s="42" t="s">
        <v>198</v>
      </c>
      <c r="EM11" s="42" t="s">
        <v>199</v>
      </c>
      <c r="EN11" s="42" t="s">
        <v>200</v>
      </c>
      <c r="EO11" s="42" t="s">
        <v>201</v>
      </c>
      <c r="EP11" s="42" t="s">
        <v>55</v>
      </c>
      <c r="EQ11" s="42" t="s">
        <v>56</v>
      </c>
      <c r="ER11" s="42" t="s">
        <v>57</v>
      </c>
      <c r="ES11" s="42" t="s">
        <v>202</v>
      </c>
      <c r="ET11" s="42" t="s">
        <v>203</v>
      </c>
      <c r="EU11" s="42" t="s">
        <v>204</v>
      </c>
      <c r="EV11" s="42" t="s">
        <v>205</v>
      </c>
      <c r="EW11" s="42" t="s">
        <v>206</v>
      </c>
      <c r="EX11" s="42" t="s">
        <v>207</v>
      </c>
      <c r="EY11" s="42" t="s">
        <v>208</v>
      </c>
      <c r="EZ11" s="42" t="s">
        <v>209</v>
      </c>
      <c r="FA11" s="42" t="s">
        <v>210</v>
      </c>
      <c r="FB11" s="42" t="s">
        <v>32</v>
      </c>
      <c r="FC11" s="42" t="s">
        <v>33</v>
      </c>
      <c r="FD11" s="42" t="s">
        <v>34</v>
      </c>
      <c r="FE11" s="42" t="s">
        <v>211</v>
      </c>
      <c r="FF11" s="42" t="s">
        <v>212</v>
      </c>
      <c r="FG11" s="42" t="s">
        <v>213</v>
      </c>
      <c r="FH11" s="42" t="s">
        <v>214</v>
      </c>
      <c r="FI11" s="42" t="s">
        <v>215</v>
      </c>
      <c r="FJ11" s="42" t="s">
        <v>216</v>
      </c>
      <c r="FK11" s="42" t="s">
        <v>217</v>
      </c>
      <c r="FL11" s="42" t="s">
        <v>218</v>
      </c>
      <c r="FM11" s="42" t="s">
        <v>219</v>
      </c>
      <c r="FN11" s="42" t="s">
        <v>35</v>
      </c>
      <c r="FO11" s="42" t="s">
        <v>36</v>
      </c>
      <c r="FP11" s="42" t="s">
        <v>37</v>
      </c>
      <c r="FQ11" s="42" t="s">
        <v>220</v>
      </c>
      <c r="FR11" s="42" t="s">
        <v>221</v>
      </c>
      <c r="FS11" s="42" t="s">
        <v>222</v>
      </c>
      <c r="FT11" s="42" t="s">
        <v>223</v>
      </c>
      <c r="FU11" s="42" t="s">
        <v>224</v>
      </c>
      <c r="FV11" s="42" t="s">
        <v>225</v>
      </c>
      <c r="FW11" s="42" t="s">
        <v>226</v>
      </c>
      <c r="FX11" s="42" t="s">
        <v>227</v>
      </c>
      <c r="FY11" s="42" t="s">
        <v>228</v>
      </c>
      <c r="FZ11" s="42" t="s">
        <v>38</v>
      </c>
      <c r="GA11" s="42" t="s">
        <v>39</v>
      </c>
      <c r="GB11" s="42" t="s">
        <v>40</v>
      </c>
      <c r="GC11" s="42" t="s">
        <v>229</v>
      </c>
      <c r="GD11" s="42" t="s">
        <v>230</v>
      </c>
      <c r="GE11" s="42" t="s">
        <v>231</v>
      </c>
      <c r="GF11" s="42" t="s">
        <v>232</v>
      </c>
      <c r="GG11" s="42" t="s">
        <v>233</v>
      </c>
      <c r="GH11" s="42" t="s">
        <v>234</v>
      </c>
      <c r="GI11" s="42" t="s">
        <v>235</v>
      </c>
      <c r="GJ11" s="42" t="s">
        <v>236</v>
      </c>
      <c r="GK11" s="42" t="s">
        <v>237</v>
      </c>
      <c r="GL11" s="42" t="s">
        <v>17</v>
      </c>
      <c r="GM11" s="42" t="s">
        <v>16</v>
      </c>
      <c r="GN11" s="42" t="s">
        <v>18</v>
      </c>
      <c r="GO11" s="42" t="s">
        <v>238</v>
      </c>
      <c r="GP11" s="42" t="s">
        <v>239</v>
      </c>
      <c r="GQ11" s="42" t="s">
        <v>240</v>
      </c>
      <c r="GR11" s="42" t="s">
        <v>241</v>
      </c>
      <c r="GS11" s="42" t="s">
        <v>242</v>
      </c>
      <c r="GT11" s="42" t="s">
        <v>28</v>
      </c>
      <c r="GU11" s="42" t="s">
        <v>29</v>
      </c>
      <c r="GV11" s="42" t="s">
        <v>30</v>
      </c>
      <c r="GW11" s="42" t="s">
        <v>31</v>
      </c>
      <c r="GX11" s="42" t="s">
        <v>41</v>
      </c>
      <c r="GY11" s="42" t="s">
        <v>42</v>
      </c>
      <c r="GZ11" s="42" t="s">
        <v>43</v>
      </c>
      <c r="HA11" s="42" t="s">
        <v>243</v>
      </c>
      <c r="HB11" s="42" t="s">
        <v>244</v>
      </c>
      <c r="HC11" s="42" t="s">
        <v>245</v>
      </c>
      <c r="HD11" s="42" t="s">
        <v>246</v>
      </c>
      <c r="HE11" s="42" t="s">
        <v>247</v>
      </c>
      <c r="HF11" s="42" t="s">
        <v>248</v>
      </c>
      <c r="HG11" s="42" t="s">
        <v>249</v>
      </c>
      <c r="HH11" s="42" t="s">
        <v>250</v>
      </c>
      <c r="HI11" s="42" t="s">
        <v>251</v>
      </c>
      <c r="HJ11" s="42" t="s">
        <v>67</v>
      </c>
      <c r="HK11" s="42" t="s">
        <v>68</v>
      </c>
      <c r="HL11" s="42" t="s">
        <v>69</v>
      </c>
      <c r="HM11" s="42" t="s">
        <v>254</v>
      </c>
      <c r="HN11" s="42" t="s">
        <v>255</v>
      </c>
      <c r="HO11" s="42" t="s">
        <v>256</v>
      </c>
      <c r="HP11" s="42" t="s">
        <v>257</v>
      </c>
      <c r="HQ11" s="42" t="s">
        <v>258</v>
      </c>
      <c r="HR11" s="42" t="s">
        <v>259</v>
      </c>
      <c r="HS11" s="42" t="s">
        <v>260</v>
      </c>
      <c r="HT11" s="42" t="s">
        <v>261</v>
      </c>
      <c r="HU11" s="42" t="s">
        <v>262</v>
      </c>
      <c r="HV11" s="42" t="s">
        <v>263</v>
      </c>
      <c r="HW11" s="42" t="s">
        <v>264</v>
      </c>
      <c r="HX11" s="42" t="s">
        <v>265</v>
      </c>
      <c r="HY11" s="42" t="s">
        <v>266</v>
      </c>
      <c r="HZ11" s="42" t="s">
        <v>267</v>
      </c>
      <c r="IA11" s="42" t="s">
        <v>268</v>
      </c>
      <c r="IB11" s="42" t="s">
        <v>269</v>
      </c>
      <c r="IC11" s="42" t="s">
        <v>270</v>
      </c>
      <c r="ID11" s="42" t="s">
        <v>271</v>
      </c>
      <c r="IE11" s="42" t="s">
        <v>272</v>
      </c>
      <c r="IF11" s="42" t="s">
        <v>273</v>
      </c>
      <c r="IG11" s="42" t="s">
        <v>274</v>
      </c>
      <c r="IH11" s="42" t="s">
        <v>275</v>
      </c>
      <c r="II11" s="42" t="s">
        <v>276</v>
      </c>
      <c r="IJ11" s="42" t="s">
        <v>277</v>
      </c>
      <c r="IK11" s="42" t="s">
        <v>278</v>
      </c>
      <c r="IL11" s="42" t="s">
        <v>279</v>
      </c>
      <c r="IM11" s="42" t="s">
        <v>280</v>
      </c>
      <c r="IN11" s="42" t="s">
        <v>281</v>
      </c>
      <c r="IO11" s="42" t="s">
        <v>282</v>
      </c>
      <c r="IP11" s="42" t="s">
        <v>283</v>
      </c>
      <c r="IQ11" s="42" t="s">
        <v>284</v>
      </c>
      <c r="IR11" s="42" t="s">
        <v>285</v>
      </c>
      <c r="IS11" s="42" t="s">
        <v>286</v>
      </c>
      <c r="IT11" s="42" t="s">
        <v>287</v>
      </c>
      <c r="IU11" s="42" t="s">
        <v>288</v>
      </c>
      <c r="IV11" s="42" t="s">
        <v>289</v>
      </c>
      <c r="IW11" s="46" t="s">
        <v>290</v>
      </c>
      <c r="IX11" s="46" t="s">
        <v>291</v>
      </c>
      <c r="IY11" s="46" t="s">
        <v>292</v>
      </c>
      <c r="IZ11" s="46" t="s">
        <v>293</v>
      </c>
      <c r="JA11" s="46" t="s">
        <v>294</v>
      </c>
      <c r="JB11" s="46" t="s">
        <v>295</v>
      </c>
      <c r="JC11" s="46" t="s">
        <v>296</v>
      </c>
      <c r="JD11" s="46" t="s">
        <v>297</v>
      </c>
      <c r="JE11" s="46" t="s">
        <v>298</v>
      </c>
      <c r="JF11" s="46" t="s">
        <v>299</v>
      </c>
      <c r="JG11" s="46" t="s">
        <v>300</v>
      </c>
      <c r="JH11" s="46" t="s">
        <v>301</v>
      </c>
      <c r="JI11" s="46" t="s">
        <v>302</v>
      </c>
      <c r="JJ11" s="46" t="s">
        <v>303</v>
      </c>
      <c r="JK11" s="46" t="s">
        <v>304</v>
      </c>
      <c r="JL11" s="46" t="s">
        <v>305</v>
      </c>
      <c r="JM11" s="46" t="s">
        <v>306</v>
      </c>
      <c r="JN11" s="46" t="s">
        <v>307</v>
      </c>
      <c r="JO11" s="46" t="s">
        <v>308</v>
      </c>
      <c r="JP11" s="46" t="s">
        <v>309</v>
      </c>
      <c r="JQ11" s="46" t="s">
        <v>310</v>
      </c>
      <c r="JR11" s="46" t="s">
        <v>311</v>
      </c>
      <c r="JS11" s="46" t="s">
        <v>312</v>
      </c>
      <c r="JT11" s="46" t="s">
        <v>313</v>
      </c>
      <c r="JU11" s="46" t="s">
        <v>314</v>
      </c>
      <c r="JV11" s="46" t="s">
        <v>315</v>
      </c>
      <c r="JW11" s="46" t="s">
        <v>316</v>
      </c>
      <c r="JX11" s="46" t="s">
        <v>317</v>
      </c>
      <c r="JY11" s="46" t="s">
        <v>318</v>
      </c>
      <c r="JZ11" s="46" t="s">
        <v>319</v>
      </c>
      <c r="KA11" s="46" t="s">
        <v>320</v>
      </c>
      <c r="KB11" s="46" t="s">
        <v>321</v>
      </c>
      <c r="KC11" s="46" t="s">
        <v>322</v>
      </c>
      <c r="KD11" s="46" t="s">
        <v>323</v>
      </c>
      <c r="KE11" s="46" t="s">
        <v>324</v>
      </c>
      <c r="KF11" s="46" t="s">
        <v>325</v>
      </c>
      <c r="KG11" s="46" t="s">
        <v>326</v>
      </c>
      <c r="KH11" s="46" t="s">
        <v>327</v>
      </c>
      <c r="KI11" s="46" t="s">
        <v>328</v>
      </c>
      <c r="KJ11" s="46" t="s">
        <v>329</v>
      </c>
      <c r="KK11" s="46" t="s">
        <v>330</v>
      </c>
      <c r="KL11" s="46" t="s">
        <v>331</v>
      </c>
      <c r="KM11" s="46" t="s">
        <v>332</v>
      </c>
      <c r="KN11" s="46" t="s">
        <v>333</v>
      </c>
      <c r="KO11" s="46" t="s">
        <v>334</v>
      </c>
      <c r="KP11" s="46" t="s">
        <v>335</v>
      </c>
      <c r="KQ11" s="46" t="s">
        <v>336</v>
      </c>
      <c r="KR11" s="46" t="s">
        <v>337</v>
      </c>
      <c r="KS11" s="46" t="s">
        <v>338</v>
      </c>
    </row>
    <row r="12" spans="2:305 16294:16295" x14ac:dyDescent="0.25">
      <c r="B12" s="29" t="s">
        <v>20</v>
      </c>
      <c r="C12" s="30" t="s">
        <v>25</v>
      </c>
      <c r="D12" s="35" t="s">
        <v>20</v>
      </c>
      <c r="E12" s="40">
        <v>2388.0701191877397</v>
      </c>
      <c r="F12" s="38">
        <v>2103.8099401342001</v>
      </c>
      <c r="G12" s="38">
        <v>2007.1012485521101</v>
      </c>
      <c r="H12" s="38">
        <v>1902.77446934818</v>
      </c>
      <c r="I12" s="38">
        <v>1937.5762622595898</v>
      </c>
      <c r="J12" s="38">
        <v>1703.4731395177801</v>
      </c>
      <c r="K12" s="38">
        <v>1741.0304133121399</v>
      </c>
      <c r="L12" s="38">
        <v>1859.7972390396701</v>
      </c>
      <c r="M12" s="38">
        <v>1853.6350482815899</v>
      </c>
      <c r="N12" s="38">
        <v>2069.3628068828798</v>
      </c>
      <c r="O12" s="38">
        <v>2197.04331645407</v>
      </c>
      <c r="P12" s="38">
        <v>2379.8517778270002</v>
      </c>
      <c r="Q12" s="38">
        <v>2174.7036117528</v>
      </c>
      <c r="R12" s="38">
        <v>2030.9417688798101</v>
      </c>
      <c r="S12" s="38">
        <v>2064.64988275932</v>
      </c>
      <c r="T12" s="38">
        <v>2132.3772689298999</v>
      </c>
      <c r="U12" s="38">
        <v>2211.2604031054402</v>
      </c>
      <c r="V12" s="38">
        <v>2108.8573991031403</v>
      </c>
      <c r="W12" s="38">
        <v>2186.0277361696803</v>
      </c>
      <c r="X12" s="38">
        <v>2338.0974415788496</v>
      </c>
      <c r="Y12" s="38">
        <v>2413.96082702793</v>
      </c>
      <c r="Z12" s="38">
        <v>2515.2495226409997</v>
      </c>
      <c r="AA12" s="38">
        <v>2447.1947065228401</v>
      </c>
      <c r="AB12" s="38">
        <v>2364.9400329261598</v>
      </c>
      <c r="AC12" s="38">
        <v>2457.0012942009403</v>
      </c>
      <c r="AD12" s="38">
        <v>2605.2956581222102</v>
      </c>
      <c r="AE12" s="38">
        <v>2632.2359273298603</v>
      </c>
      <c r="AF12" s="38">
        <v>2865.2125553034202</v>
      </c>
      <c r="AG12" s="38">
        <v>3028.37065307176</v>
      </c>
      <c r="AH12" s="38">
        <v>3222.9511641520999</v>
      </c>
      <c r="AI12" s="38">
        <v>3182.6634821133398</v>
      </c>
      <c r="AJ12" s="38">
        <v>2958.1296605557</v>
      </c>
      <c r="AK12" s="38">
        <v>3044.9359655040103</v>
      </c>
      <c r="AL12" s="38">
        <v>3074.4587928208898</v>
      </c>
      <c r="AM12" s="38">
        <v>3037.29143715905</v>
      </c>
      <c r="AN12" s="38">
        <v>3173.4732268370599</v>
      </c>
      <c r="AO12" s="38">
        <v>3035.73302728299</v>
      </c>
      <c r="AP12" s="38">
        <v>3117.4191162842699</v>
      </c>
      <c r="AQ12" s="38">
        <v>3256.6828770040302</v>
      </c>
      <c r="AR12" s="38">
        <v>3418.8942046443999</v>
      </c>
      <c r="AS12" s="38">
        <v>3621.3319879304199</v>
      </c>
      <c r="AT12" s="38">
        <v>3622.19568116551</v>
      </c>
      <c r="AU12" s="38">
        <v>3358.2671323181398</v>
      </c>
      <c r="AV12" s="38">
        <v>3232.29211800353</v>
      </c>
      <c r="AW12" s="38">
        <v>3291.1263716713402</v>
      </c>
      <c r="AX12" s="38">
        <v>3196.4730684535298</v>
      </c>
      <c r="AY12" s="38">
        <v>3240.1862609527102</v>
      </c>
      <c r="AZ12" s="38">
        <v>3593.49099470994</v>
      </c>
      <c r="BA12" s="38">
        <v>3688.6026044320697</v>
      </c>
      <c r="BB12" s="38">
        <v>3526.1652436208601</v>
      </c>
      <c r="BC12" s="38">
        <v>3658.80485461329</v>
      </c>
      <c r="BD12" s="38">
        <v>3584.7196434863999</v>
      </c>
      <c r="BE12" s="38">
        <v>3673.3964679239702</v>
      </c>
      <c r="BF12" s="38">
        <v>3788.6683368004296</v>
      </c>
      <c r="BG12" s="38">
        <v>3468.7996271490797</v>
      </c>
      <c r="BH12" s="38">
        <v>3360.4388314932999</v>
      </c>
      <c r="BI12" s="38">
        <v>3180.9180790727701</v>
      </c>
      <c r="BJ12" s="38">
        <v>3353.53413824883</v>
      </c>
      <c r="BK12" s="38">
        <v>3403.0545995207999</v>
      </c>
      <c r="BL12" s="38">
        <v>3597.3387310462599</v>
      </c>
      <c r="BM12" s="38">
        <v>3635.62100456077</v>
      </c>
      <c r="BN12" s="38">
        <v>3680.2837564531997</v>
      </c>
      <c r="BO12" s="38">
        <v>3459.34553081177</v>
      </c>
      <c r="BP12" s="38">
        <v>3878.03189629602</v>
      </c>
      <c r="BQ12" s="38">
        <v>4155.1887039499097</v>
      </c>
      <c r="BR12" s="38">
        <v>4303.2049901007995</v>
      </c>
      <c r="BS12" s="38">
        <v>4600.5002374217793</v>
      </c>
      <c r="BT12" s="38">
        <v>4209.1740189982602</v>
      </c>
      <c r="BU12" s="38">
        <v>4504.4002163006799</v>
      </c>
      <c r="BV12" s="38">
        <v>4428.0856056183702</v>
      </c>
      <c r="BW12" s="38">
        <v>4226.0886388418894</v>
      </c>
      <c r="BX12" s="38">
        <v>4358.0647360031999</v>
      </c>
      <c r="BY12" s="38">
        <v>4284.7328863770999</v>
      </c>
      <c r="BZ12" s="38">
        <v>4507.3622213173603</v>
      </c>
      <c r="CA12" s="38">
        <v>4640.3880425162806</v>
      </c>
      <c r="CB12" s="38">
        <v>4474.4686041601699</v>
      </c>
      <c r="CC12" s="38">
        <v>4924.2234904939805</v>
      </c>
      <c r="CD12" s="38">
        <v>4794.6688435706301</v>
      </c>
      <c r="CE12" s="38">
        <v>4851.8678157644799</v>
      </c>
      <c r="CF12" s="38">
        <v>4750.4755647787306</v>
      </c>
      <c r="CG12" s="38">
        <v>4820.0997376177393</v>
      </c>
      <c r="CH12" s="38">
        <v>4854.74210339816</v>
      </c>
      <c r="CI12" s="38">
        <v>4491.56461240106</v>
      </c>
      <c r="CJ12" s="38">
        <v>5014.0460553496196</v>
      </c>
      <c r="CK12" s="38">
        <v>5166.9410435528298</v>
      </c>
      <c r="CL12" s="38">
        <v>4989.9075464503894</v>
      </c>
      <c r="CM12" s="38">
        <v>5767.16588243351</v>
      </c>
      <c r="CN12" s="38">
        <v>5830.4662208797599</v>
      </c>
      <c r="CO12" s="38">
        <v>5938.4221352496206</v>
      </c>
      <c r="CP12" s="38">
        <v>6917.1438506865497</v>
      </c>
      <c r="CQ12" s="38">
        <v>6555.7231939317398</v>
      </c>
      <c r="CR12" s="38">
        <v>6762.2619427544605</v>
      </c>
      <c r="CS12" s="38">
        <v>7543.0310790460899</v>
      </c>
      <c r="CT12" s="38">
        <v>7898.6461220912306</v>
      </c>
      <c r="CU12" s="38">
        <v>8947.6999118150288</v>
      </c>
      <c r="CV12" s="38">
        <v>9523.4749736635004</v>
      </c>
      <c r="CW12" s="38">
        <v>9912.4633637526695</v>
      </c>
      <c r="CX12" s="38">
        <v>9815.3071782895786</v>
      </c>
      <c r="CY12" s="38">
        <v>10406.636659815202</v>
      </c>
      <c r="CZ12" s="38">
        <v>10219.815626159001</v>
      </c>
      <c r="DA12" s="38">
        <v>10325.725920093399</v>
      </c>
      <c r="DB12" s="38">
        <v>10049.645154817499</v>
      </c>
      <c r="DC12" s="38">
        <v>10325.140094821301</v>
      </c>
      <c r="DD12" s="38">
        <v>9729.5009301558894</v>
      </c>
      <c r="DE12" s="38">
        <v>10322.3073770185</v>
      </c>
      <c r="DF12" s="38">
        <v>10516.781870786301</v>
      </c>
      <c r="DG12" s="38">
        <v>11298.805572389401</v>
      </c>
      <c r="DH12" s="38">
        <v>11581.876470642599</v>
      </c>
      <c r="DI12" s="38">
        <v>11893.707198100999</v>
      </c>
      <c r="DJ12" s="38">
        <v>12213.2254408722</v>
      </c>
      <c r="DK12" s="38">
        <v>11760.529602209801</v>
      </c>
      <c r="DL12" s="38">
        <v>11444.052061640199</v>
      </c>
      <c r="DM12" s="38">
        <v>11372.128195229299</v>
      </c>
      <c r="DN12" s="38">
        <v>11131.5671463866</v>
      </c>
      <c r="DO12" s="38">
        <v>10764.7055282701</v>
      </c>
      <c r="DP12" s="38">
        <v>11493.7009983608</v>
      </c>
      <c r="DQ12" s="38">
        <v>11527.558730657302</v>
      </c>
      <c r="DR12" s="38">
        <v>12052.847456742202</v>
      </c>
      <c r="DS12" s="38">
        <v>11744.8610316917</v>
      </c>
      <c r="DT12" s="38">
        <v>12202.942829611999</v>
      </c>
      <c r="DU12" s="38">
        <v>12433.4178829875</v>
      </c>
      <c r="DV12" s="38">
        <v>12793.009605446301</v>
      </c>
      <c r="DW12" s="38">
        <v>13528.567668121001</v>
      </c>
      <c r="DX12" s="38">
        <v>13345.088602744399</v>
      </c>
      <c r="DY12" s="38">
        <v>13258.164568791701</v>
      </c>
      <c r="DZ12" s="38">
        <v>13027.822576454399</v>
      </c>
      <c r="EA12" s="38">
        <v>13181.3533586419</v>
      </c>
      <c r="EB12" s="38">
        <v>13091.439864113199</v>
      </c>
      <c r="EC12" s="38">
        <v>13389.937627474899</v>
      </c>
      <c r="ED12" s="38">
        <v>14307.569414878501</v>
      </c>
      <c r="EE12" s="38">
        <v>13592.2130763357</v>
      </c>
      <c r="EF12" s="38">
        <v>13024.3912331185</v>
      </c>
      <c r="EG12" s="38">
        <v>12772.255633449</v>
      </c>
      <c r="EH12" s="38">
        <v>12243.0782884497</v>
      </c>
      <c r="EI12" s="38">
        <v>12453.383426167</v>
      </c>
      <c r="EJ12" s="38">
        <v>12318.2722752058</v>
      </c>
      <c r="EK12" s="38">
        <v>12545.809475845501</v>
      </c>
      <c r="EL12" s="38">
        <v>12356.872186029199</v>
      </c>
      <c r="EM12" s="38">
        <v>12128.889938423999</v>
      </c>
      <c r="EN12" s="38">
        <v>12640.790576219801</v>
      </c>
      <c r="EO12" s="38">
        <v>12954.069859647301</v>
      </c>
      <c r="EP12" s="38">
        <v>13631.021098299601</v>
      </c>
      <c r="EQ12" s="38">
        <v>13221.566224172801</v>
      </c>
      <c r="ER12" s="38">
        <v>14365.276145442</v>
      </c>
      <c r="ES12" s="38">
        <v>14240.903722258101</v>
      </c>
      <c r="ET12" s="38">
        <v>14183.4222179177</v>
      </c>
      <c r="EU12" s="38">
        <v>14478.4526966717</v>
      </c>
      <c r="EV12" s="38">
        <v>14511.66696165</v>
      </c>
      <c r="EW12" s="38">
        <v>14572.810676691601</v>
      </c>
      <c r="EX12" s="38">
        <v>14078.578525959399</v>
      </c>
      <c r="EY12" s="38">
        <v>14485.085040054199</v>
      </c>
      <c r="EZ12" s="38">
        <v>14752.351079867001</v>
      </c>
      <c r="FA12" s="38">
        <v>14682.645458273</v>
      </c>
      <c r="FB12" s="38">
        <v>14672.9580014683</v>
      </c>
      <c r="FC12" s="38">
        <v>14657.1975139928</v>
      </c>
      <c r="FD12" s="38">
        <v>14400.094333676299</v>
      </c>
      <c r="FE12" s="38">
        <v>15206.1985644826</v>
      </c>
      <c r="FF12" s="38">
        <v>15927.812901160802</v>
      </c>
      <c r="FG12" s="38">
        <v>16527.883244787299</v>
      </c>
      <c r="FH12" s="38">
        <v>16852.0462563738</v>
      </c>
      <c r="FI12" s="38">
        <v>17236.8892393651</v>
      </c>
      <c r="FJ12" s="38">
        <v>16446.521810775801</v>
      </c>
      <c r="FK12" s="38">
        <v>16265.871905999</v>
      </c>
      <c r="FL12" s="38">
        <v>16078.165334941401</v>
      </c>
      <c r="FM12" s="38">
        <v>16180.825215523801</v>
      </c>
      <c r="FN12" s="38">
        <v>16612.647975433902</v>
      </c>
      <c r="FO12" s="38">
        <v>16141.721493901199</v>
      </c>
      <c r="FP12" s="38">
        <v>15950.293125100001</v>
      </c>
      <c r="FQ12" s="38">
        <v>16178.712119472999</v>
      </c>
      <c r="FR12" s="38">
        <v>17070.9513360118</v>
      </c>
      <c r="FS12" s="38">
        <v>18186.883390660401</v>
      </c>
      <c r="FT12" s="38">
        <v>18410.0441490538</v>
      </c>
      <c r="FU12" s="38">
        <v>18636.882695809702</v>
      </c>
      <c r="FV12" s="38">
        <v>18488.998051972099</v>
      </c>
      <c r="FW12" s="38">
        <v>17438.3758857715</v>
      </c>
      <c r="FX12" s="38">
        <v>18096.625631175</v>
      </c>
      <c r="FY12" s="38">
        <v>16830.046451916798</v>
      </c>
      <c r="FZ12" s="38">
        <v>17311.0816254686</v>
      </c>
      <c r="GA12" s="38">
        <v>17024.424526316201</v>
      </c>
      <c r="GB12" s="38">
        <v>16323.683083905</v>
      </c>
      <c r="GC12" s="38">
        <v>17570.774147323202</v>
      </c>
      <c r="GD12" s="38">
        <v>17926.0562838816</v>
      </c>
      <c r="GE12" s="38">
        <v>18178.624308991701</v>
      </c>
      <c r="GF12" s="38">
        <v>18494.0374834002</v>
      </c>
      <c r="GG12" s="38">
        <v>19512.615114708002</v>
      </c>
      <c r="GH12" s="38">
        <v>19211.064278221998</v>
      </c>
      <c r="GI12" s="38">
        <v>19208.943736369201</v>
      </c>
      <c r="GJ12" s="38">
        <v>17230.6178741822</v>
      </c>
      <c r="GK12" s="38">
        <v>18779.592079694099</v>
      </c>
      <c r="GL12" s="38">
        <v>18651.313160801998</v>
      </c>
      <c r="GM12" s="38">
        <v>18430.300335432097</v>
      </c>
      <c r="GN12" s="38">
        <v>17543.2985857575</v>
      </c>
      <c r="GO12" s="38">
        <v>16745.630158132</v>
      </c>
      <c r="GP12" s="38">
        <v>16674.89695033</v>
      </c>
      <c r="GQ12" s="38">
        <v>18360.834796520699</v>
      </c>
      <c r="GR12" s="38">
        <v>17376.1752594438</v>
      </c>
      <c r="GS12" s="38">
        <v>18434.294423728599</v>
      </c>
      <c r="GT12" s="38">
        <v>21509.602612306498</v>
      </c>
      <c r="GU12" s="38">
        <v>22690.4228513251</v>
      </c>
      <c r="GV12" s="38">
        <v>21665.482547871103</v>
      </c>
      <c r="GW12" s="38">
        <v>19720.3981223632</v>
      </c>
      <c r="GX12" s="38">
        <v>19240.8321891337</v>
      </c>
      <c r="GY12" s="38">
        <v>18782.723769864202</v>
      </c>
      <c r="GZ12" s="38">
        <v>20261.5045583625</v>
      </c>
      <c r="HA12" s="38">
        <v>19509.5007816125</v>
      </c>
      <c r="HB12" s="38">
        <v>18741.247481110502</v>
      </c>
      <c r="HC12" s="38">
        <v>20221.871935855801</v>
      </c>
      <c r="HD12" s="38">
        <v>19071.789373793399</v>
      </c>
      <c r="HE12" s="38">
        <v>17125.538173516299</v>
      </c>
      <c r="HF12" s="38">
        <v>17412.235039818297</v>
      </c>
      <c r="HG12" s="38">
        <v>18795.769129825403</v>
      </c>
      <c r="HH12" s="38">
        <v>17505.731546284402</v>
      </c>
      <c r="HI12" s="38">
        <v>17110.254607392402</v>
      </c>
      <c r="HJ12" s="38">
        <v>15888.8556150845</v>
      </c>
      <c r="HK12" s="38">
        <v>15659.202377113101</v>
      </c>
      <c r="HL12" s="38">
        <v>16087.970483745101</v>
      </c>
      <c r="HM12" s="38">
        <v>19513.646871261401</v>
      </c>
      <c r="HN12" s="38">
        <v>18545.119365409599</v>
      </c>
      <c r="HO12" s="38">
        <v>18112.0742288687</v>
      </c>
      <c r="HP12" s="38">
        <v>17130.621789336801</v>
      </c>
      <c r="HQ12" s="38">
        <v>15993.970260078022</v>
      </c>
      <c r="HR12" s="38">
        <v>15935.278795838751</v>
      </c>
      <c r="HS12" s="38">
        <v>15382.643183355007</v>
      </c>
      <c r="HT12" s="38">
        <v>14548.174488946685</v>
      </c>
      <c r="HU12" s="38">
        <v>13999.163960988297</v>
      </c>
      <c r="HV12" s="38">
        <v>15833.989732119637</v>
      </c>
      <c r="HW12" s="38">
        <v>15785.230608582575</v>
      </c>
      <c r="HX12" s="38">
        <v>17387.547557867361</v>
      </c>
      <c r="HY12" s="38">
        <v>17082.765726918075</v>
      </c>
      <c r="HZ12" s="38">
        <v>16868.13934980494</v>
      </c>
      <c r="IA12" s="38">
        <v>16530.204509752926</v>
      </c>
      <c r="IB12" s="38">
        <v>16549.448286085826</v>
      </c>
      <c r="IC12" s="38">
        <v>16127.812226267881</v>
      </c>
      <c r="ID12" s="38">
        <v>15923.842616384914</v>
      </c>
      <c r="IE12" s="38">
        <v>15413.521828348505</v>
      </c>
      <c r="IF12" s="38">
        <v>17862.336332899871</v>
      </c>
      <c r="IG12" s="38">
        <v>17246.376587776333</v>
      </c>
      <c r="IH12" s="38">
        <v>16285.018556566971</v>
      </c>
      <c r="II12" s="38">
        <f>II13+II14+II17</f>
        <v>16038.753908972692</v>
      </c>
      <c r="IJ12" s="38">
        <v>16660.786208062418</v>
      </c>
      <c r="IK12" s="43">
        <f>('[1]CBO Bal Sheet 1'!$D$4-'[1]CBO Bal Sheet 1'!$D$5)/1000000/0.3845</f>
        <v>16362.428158647595</v>
      </c>
      <c r="IL12" s="43">
        <f>('[2]CBO Bal Sheet 1'!$D$4-'[2]CBO Bal Sheet 1'!$D$5)/1000000/0.3845</f>
        <v>15893.333929778933</v>
      </c>
      <c r="IM12" s="43">
        <f>('[3]CBO Bal Sheet 1'!$D$4-'[3]CBO Bal Sheet 1'!$D$5)/1000000/0.3845</f>
        <v>16384.276535760728</v>
      </c>
      <c r="IN12" s="43">
        <f>('[4]CBO Bal Sheet 1'!$D$4-'[4]CBO Bal Sheet 1'!$D$5)/1000000/0.3845</f>
        <v>16568.755716816646</v>
      </c>
      <c r="IO12" s="43">
        <f>('[5]CBO Bal Sheet 1'!$D$4-'[5]CBO Bal Sheet 1'!$D$5)/1000000/0.3845</f>
        <v>17854.12508452536</v>
      </c>
      <c r="IP12" s="43">
        <v>17242.630827048113</v>
      </c>
      <c r="IQ12" s="43">
        <v>16347.144041612482</v>
      </c>
      <c r="IR12" s="43">
        <v>17326.967516254874</v>
      </c>
      <c r="IS12" s="13">
        <v>17000.424486345906</v>
      </c>
      <c r="IT12" s="13">
        <v>17604.361856957086</v>
      </c>
      <c r="IU12" s="13">
        <v>15097.189216442133</v>
      </c>
      <c r="IV12" s="13">
        <v>15006.15768536281</v>
      </c>
      <c r="IW12" s="13">
        <v>18156.430101430429</v>
      </c>
      <c r="IX12" s="13">
        <v>17807.673477243174</v>
      </c>
      <c r="IY12" s="13">
        <v>17221.731297789334</v>
      </c>
      <c r="IZ12" s="13">
        <v>17912.795374501951</v>
      </c>
      <c r="JA12" s="13">
        <v>18064.850514954487</v>
      </c>
      <c r="JB12" s="13">
        <v>17518.316938881664</v>
      </c>
      <c r="JC12" s="13">
        <v>17212.534299089726</v>
      </c>
      <c r="JD12" s="13">
        <v>18393.372213263981</v>
      </c>
      <c r="JE12" s="13">
        <v>18449.909058377114</v>
      </c>
      <c r="JF12" s="13">
        <v>18562.773246559169</v>
      </c>
      <c r="JG12" s="13">
        <v>19459.564686605983</v>
      </c>
      <c r="JH12" s="13">
        <v>19729.739955786736</v>
      </c>
      <c r="JI12" s="47">
        <v>19158.179318595576</v>
      </c>
      <c r="JJ12" s="13">
        <v>19717.464332899868</v>
      </c>
      <c r="JK12" s="13">
        <v>18860.155641092329</v>
      </c>
      <c r="JL12" s="13">
        <v>16836.329648262679</v>
      </c>
      <c r="JM12" s="13">
        <v>17422.255309687906</v>
      </c>
      <c r="JN12" s="13">
        <v>16625.045568754223</v>
      </c>
      <c r="JO12" s="13">
        <v>15690.237223284783</v>
      </c>
      <c r="JP12" s="13">
        <v>16756.755735547467</v>
      </c>
      <c r="JQ12" s="13">
        <v>16253.276380946681</v>
      </c>
      <c r="JR12" s="13">
        <v>16179.506846067619</v>
      </c>
      <c r="JS12" s="13">
        <v>16340.316457682706</v>
      </c>
      <c r="JT12" s="13">
        <v>17496.649432202859</v>
      </c>
      <c r="JU12" s="13">
        <v>16265.496693170351</v>
      </c>
      <c r="JV12" s="13">
        <v>17117.57960745904</v>
      </c>
      <c r="JW12" s="13">
        <v>16704.127120556564</v>
      </c>
      <c r="JX12" s="13">
        <v>16943.204830681403</v>
      </c>
      <c r="JY12" s="13">
        <v>17450.820979360207</v>
      </c>
      <c r="JZ12" s="13">
        <v>16984.697973992199</v>
      </c>
      <c r="KA12" s="13">
        <v>17680.667615172952</v>
      </c>
      <c r="KB12" s="13">
        <v>17104.459122319895</v>
      </c>
      <c r="KC12" s="13">
        <v>15952.930581895966</v>
      </c>
      <c r="KD12" s="13">
        <v>16287.568359027306</v>
      </c>
      <c r="KE12" s="13">
        <v>16748.479303877761</v>
      </c>
      <c r="KF12" s="13">
        <v>17312.821562114437</v>
      </c>
      <c r="KG12" s="13">
        <v>17292.046194845254</v>
      </c>
      <c r="KH12" s="13">
        <v>17404.059765916776</v>
      </c>
      <c r="KI12" s="13">
        <v>16934.716933087126</v>
      </c>
      <c r="KJ12" s="13">
        <v>17121.906955823146</v>
      </c>
      <c r="KK12" s="13">
        <v>18669.399446613785</v>
      </c>
      <c r="KL12" s="13">
        <v>17685.536251466841</v>
      </c>
      <c r="KM12" s="13">
        <v>17079.587422618988</v>
      </c>
      <c r="KN12" s="13">
        <v>17284.987872782836</v>
      </c>
      <c r="KO12" s="13">
        <v>18903.057410179452</v>
      </c>
      <c r="KP12" s="13">
        <v>18112.339579669704</v>
      </c>
      <c r="KQ12" s="13">
        <v>17698.912466348509</v>
      </c>
      <c r="KR12" s="13">
        <v>17774.543911472039</v>
      </c>
      <c r="KS12" s="13">
        <v>17807.385199440832</v>
      </c>
    </row>
    <row r="13" spans="2:305 16294:16295" x14ac:dyDescent="0.25">
      <c r="B13" s="31" t="s">
        <v>21</v>
      </c>
      <c r="C13" s="32" t="s">
        <v>70</v>
      </c>
      <c r="D13" s="36" t="s">
        <v>21</v>
      </c>
      <c r="E13" s="40">
        <v>1.8021564728005801</v>
      </c>
      <c r="F13" s="38">
        <v>2.3186615238324801</v>
      </c>
      <c r="G13" s="38">
        <v>2.3318091210300897</v>
      </c>
      <c r="H13" s="38">
        <v>2.28264184794797</v>
      </c>
      <c r="I13" s="38">
        <v>2.8445463785524701</v>
      </c>
      <c r="J13" s="38">
        <v>2.8817488867195404</v>
      </c>
      <c r="K13" s="38">
        <v>2.8302005489814999</v>
      </c>
      <c r="L13" s="38">
        <v>3.4228431628392504</v>
      </c>
      <c r="M13" s="38">
        <v>3.4047178382307099</v>
      </c>
      <c r="N13" s="38">
        <v>3.35606345551078</v>
      </c>
      <c r="O13" s="38">
        <v>4.0059009037882198</v>
      </c>
      <c r="P13" s="38">
        <v>4.0713515133353297</v>
      </c>
      <c r="Q13" s="38">
        <v>4.0553417084122803</v>
      </c>
      <c r="R13" s="38">
        <v>4.70572824443268</v>
      </c>
      <c r="S13" s="38">
        <v>4.5898706570520797</v>
      </c>
      <c r="T13" s="38">
        <v>4.6076909445330498</v>
      </c>
      <c r="U13" s="38">
        <v>5.1758676048211907</v>
      </c>
      <c r="V13" s="38">
        <v>5.1404720976581801</v>
      </c>
      <c r="W13" s="38">
        <v>5.1945005978979202</v>
      </c>
      <c r="X13" s="38">
        <v>5.9079071445134197</v>
      </c>
      <c r="Y13" s="38">
        <v>5.9114863558437198</v>
      </c>
      <c r="Z13" s="38">
        <v>5.8613192234449301</v>
      </c>
      <c r="AA13" s="38">
        <v>6.35605565684188</v>
      </c>
      <c r="AB13" s="38">
        <v>6.3090873674156898</v>
      </c>
      <c r="AC13" s="38">
        <v>6.2353495708767701</v>
      </c>
      <c r="AD13" s="38">
        <v>6.6626282601395399</v>
      </c>
      <c r="AE13" s="38">
        <v>6.6796590937430107</v>
      </c>
      <c r="AF13" s="38">
        <v>6.7901182764347396</v>
      </c>
      <c r="AG13" s="38">
        <v>7.3739881259679896</v>
      </c>
      <c r="AH13" s="38">
        <v>7.6014023043559398</v>
      </c>
      <c r="AI13" s="38">
        <v>7.5558632546452396</v>
      </c>
      <c r="AJ13" s="38">
        <v>8.1419652457884695</v>
      </c>
      <c r="AK13" s="38">
        <v>8.1124571776252505</v>
      </c>
      <c r="AL13" s="38">
        <v>8.1059169486149294</v>
      </c>
      <c r="AM13" s="38">
        <v>8.6401461786981386</v>
      </c>
      <c r="AN13" s="38">
        <v>8.8714349806267183</v>
      </c>
      <c r="AO13" s="38">
        <v>8.9824408776808102</v>
      </c>
      <c r="AP13" s="38">
        <v>9.4090553417639011</v>
      </c>
      <c r="AQ13" s="38">
        <v>9.4292769710541116</v>
      </c>
      <c r="AR13" s="38">
        <v>9.4980528377087907</v>
      </c>
      <c r="AS13" s="38">
        <v>10.178058927937499</v>
      </c>
      <c r="AT13" s="38">
        <v>10.041182321216001</v>
      </c>
      <c r="AU13" s="38">
        <v>9.9773085381810294</v>
      </c>
      <c r="AV13" s="38">
        <v>10.285195846187699</v>
      </c>
      <c r="AW13" s="38">
        <v>10.575629478573701</v>
      </c>
      <c r="AX13" s="38">
        <v>10.6923743252724</v>
      </c>
      <c r="AY13" s="38">
        <v>11.308326089476099</v>
      </c>
      <c r="AZ13" s="38">
        <v>11.5986968021874</v>
      </c>
      <c r="BA13" s="38">
        <v>11.5622726195414</v>
      </c>
      <c r="BB13" s="38">
        <v>12.030146231721</v>
      </c>
      <c r="BC13" s="38">
        <v>12.0337083974891</v>
      </c>
      <c r="BD13" s="38">
        <v>11.7998794988313</v>
      </c>
      <c r="BE13" s="38">
        <v>12.335601186804199</v>
      </c>
      <c r="BF13" s="38">
        <v>12.313716405436701</v>
      </c>
      <c r="BG13" s="38">
        <v>12.2426332745375</v>
      </c>
      <c r="BH13" s="38">
        <v>12.6649060021326</v>
      </c>
      <c r="BI13" s="38">
        <v>12.736533772071599</v>
      </c>
      <c r="BJ13" s="38">
        <v>12.9948112288485</v>
      </c>
      <c r="BK13" s="38">
        <v>13.785060207654901</v>
      </c>
      <c r="BL13" s="38">
        <v>13.938558183597101</v>
      </c>
      <c r="BM13" s="38">
        <v>13.6856360836218</v>
      </c>
      <c r="BN13" s="38">
        <v>14.269578059459601</v>
      </c>
      <c r="BO13" s="38">
        <v>14.0724440617021</v>
      </c>
      <c r="BP13" s="38">
        <v>14.127276312396699</v>
      </c>
      <c r="BQ13" s="38">
        <v>14.2482691485126</v>
      </c>
      <c r="BR13" s="38">
        <v>14.071234632640001</v>
      </c>
      <c r="BS13" s="38">
        <v>14.025268231775501</v>
      </c>
      <c r="BT13" s="38">
        <v>14.588627903242299</v>
      </c>
      <c r="BU13" s="38">
        <v>14.485013987331699</v>
      </c>
      <c r="BV13" s="38">
        <v>14.448364803516199</v>
      </c>
      <c r="BW13" s="38">
        <v>14.7029180551996</v>
      </c>
      <c r="BX13" s="38">
        <v>14.7558742817941</v>
      </c>
      <c r="BY13" s="38">
        <v>14.922447062224499</v>
      </c>
      <c r="BZ13" s="38">
        <v>15.1806787687451</v>
      </c>
      <c r="CA13" s="38">
        <v>15.2421416633047</v>
      </c>
      <c r="CB13" s="38">
        <v>15.5613654417606</v>
      </c>
      <c r="CC13" s="38">
        <v>16.038013626990999</v>
      </c>
      <c r="CD13" s="38">
        <v>15.879047576779701</v>
      </c>
      <c r="CE13" s="38">
        <v>15.927114494302002</v>
      </c>
      <c r="CF13" s="38">
        <v>16.237765141930002</v>
      </c>
      <c r="CG13" s="38">
        <v>16.1051953228807</v>
      </c>
      <c r="CH13" s="38">
        <v>16.145240209572801</v>
      </c>
      <c r="CI13" s="38">
        <v>16.739235582359601</v>
      </c>
      <c r="CJ13" s="38">
        <v>16.702217475027098</v>
      </c>
      <c r="CK13" s="38">
        <v>16.544172739058499</v>
      </c>
      <c r="CL13" s="38">
        <v>17.022060549520003</v>
      </c>
      <c r="CM13" s="38">
        <v>17.084013168823699</v>
      </c>
      <c r="CN13" s="38">
        <v>17.241870779923499</v>
      </c>
      <c r="CO13" s="38">
        <v>17.409299546142197</v>
      </c>
      <c r="CP13" s="38">
        <v>17.4404337546604</v>
      </c>
      <c r="CQ13" s="38">
        <v>17.620694565666703</v>
      </c>
      <c r="CR13" s="38">
        <v>17.9055343540699</v>
      </c>
      <c r="CS13" s="38">
        <v>18.185931103189599</v>
      </c>
      <c r="CT13" s="38">
        <v>18.364022760853903</v>
      </c>
      <c r="CU13" s="38">
        <v>18.826298381197699</v>
      </c>
      <c r="CV13" s="38">
        <v>18.708784627297302</v>
      </c>
      <c r="CW13" s="38">
        <v>18.886363781386599</v>
      </c>
      <c r="CX13" s="38">
        <v>19.290507328072202</v>
      </c>
      <c r="CY13" s="38">
        <v>20.494038711375001</v>
      </c>
      <c r="CZ13" s="38">
        <v>20.235081594544102</v>
      </c>
      <c r="DA13" s="38">
        <v>20.370057696671097</v>
      </c>
      <c r="DB13" s="38">
        <v>20.532448459502803</v>
      </c>
      <c r="DC13" s="38">
        <v>20.372368911581198</v>
      </c>
      <c r="DD13" s="38">
        <v>19.946225215466601</v>
      </c>
      <c r="DE13" s="38">
        <v>19.7853309871217</v>
      </c>
      <c r="DF13" s="38">
        <v>18.9095950350493</v>
      </c>
      <c r="DG13" s="38">
        <v>19.084825759604701</v>
      </c>
      <c r="DH13" s="38">
        <v>19.755634280081399</v>
      </c>
      <c r="DI13" s="38">
        <v>19.315615258346799</v>
      </c>
      <c r="DJ13" s="38">
        <v>18.8884224273284</v>
      </c>
      <c r="DK13" s="38">
        <v>19.244946203969999</v>
      </c>
      <c r="DL13" s="38">
        <v>19.279774185320001</v>
      </c>
      <c r="DM13" s="38">
        <v>19.961179016100001</v>
      </c>
      <c r="DN13" s="38">
        <v>20.015077616459998</v>
      </c>
      <c r="DO13" s="38">
        <v>20.029261458659999</v>
      </c>
      <c r="DP13" s="38">
        <v>245.45510330778001</v>
      </c>
      <c r="DQ13" s="38">
        <v>293.86136638954997</v>
      </c>
      <c r="DR13" s="38">
        <v>294.88518957635</v>
      </c>
      <c r="DS13" s="38">
        <v>298.69193883672</v>
      </c>
      <c r="DT13" s="38">
        <v>290.80995018875996</v>
      </c>
      <c r="DU13" s="38">
        <v>288.30567043475997</v>
      </c>
      <c r="DV13" s="38">
        <v>284.33285623218001</v>
      </c>
      <c r="DW13" s="38">
        <v>281.67241882704002</v>
      </c>
      <c r="DX13" s="38">
        <v>280.34927168143997</v>
      </c>
      <c r="DY13" s="38">
        <v>273.56003403729</v>
      </c>
      <c r="DZ13" s="38">
        <v>274.40799165570002</v>
      </c>
      <c r="EA13" s="38">
        <v>281.75943166475997</v>
      </c>
      <c r="EB13" s="38">
        <v>280.01770547868</v>
      </c>
      <c r="EC13" s="38">
        <v>288.79174575612001</v>
      </c>
      <c r="ED13" s="38">
        <v>291.68673366491998</v>
      </c>
      <c r="EE13" s="38">
        <v>283.19804228600003</v>
      </c>
      <c r="EF13" s="38">
        <v>285.84296626099996</v>
      </c>
      <c r="EG13" s="38">
        <v>289.90965287800003</v>
      </c>
      <c r="EH13" s="38">
        <v>292.03605766154999</v>
      </c>
      <c r="EI13" s="38">
        <v>294.34739482050003</v>
      </c>
      <c r="EJ13" s="38">
        <v>283.50132154608002</v>
      </c>
      <c r="EK13" s="38">
        <v>280.06846691661002</v>
      </c>
      <c r="EL13" s="38">
        <v>280.01248016684997</v>
      </c>
      <c r="EM13" s="38">
        <v>279.758790207</v>
      </c>
      <c r="EN13" s="38">
        <v>281.69957572295999</v>
      </c>
      <c r="EO13" s="38">
        <v>273.34324914282001</v>
      </c>
      <c r="EP13" s="38">
        <v>277.59317811989996</v>
      </c>
      <c r="EQ13" s="38">
        <v>271.66947657336004</v>
      </c>
      <c r="ER13" s="38">
        <v>268.81718869962003</v>
      </c>
      <c r="ES13" s="38">
        <v>271.58543125848001</v>
      </c>
      <c r="ET13" s="38">
        <v>272.49100507805997</v>
      </c>
      <c r="EU13" s="38">
        <v>271.27741999226998</v>
      </c>
      <c r="EV13" s="38">
        <v>271.52986147934996</v>
      </c>
      <c r="EW13" s="38">
        <v>264.50943437004003</v>
      </c>
      <c r="EX13" s="38">
        <v>265.78621702769999</v>
      </c>
      <c r="EY13" s="38">
        <v>264.17141097782002</v>
      </c>
      <c r="EZ13" s="38">
        <v>266.59849369516996</v>
      </c>
      <c r="FA13" s="38">
        <v>270.13326521622997</v>
      </c>
      <c r="FB13" s="38">
        <v>270.92284543594997</v>
      </c>
      <c r="FC13" s="38">
        <v>269.93104515852997</v>
      </c>
      <c r="FD13" s="38">
        <v>270.30213637195999</v>
      </c>
      <c r="FE13" s="38">
        <v>271.07949332141999</v>
      </c>
      <c r="FF13" s="38">
        <v>266.43222229486997</v>
      </c>
      <c r="FG13" s="38">
        <v>263.684130910617</v>
      </c>
      <c r="FH13" s="38">
        <v>265.44752032692003</v>
      </c>
      <c r="FI13" s="38">
        <v>263.62827890217</v>
      </c>
      <c r="FJ13" s="38">
        <v>264.54118132716002</v>
      </c>
      <c r="FK13" s="38">
        <v>266.43734474553997</v>
      </c>
      <c r="FL13" s="38">
        <v>266.55148801320001</v>
      </c>
      <c r="FM13" s="38">
        <v>269.8585784352</v>
      </c>
      <c r="FN13" s="38">
        <v>271.52267819010001</v>
      </c>
      <c r="FO13" s="38">
        <v>269.00983123371998</v>
      </c>
      <c r="FP13" s="38">
        <v>269.84916727999996</v>
      </c>
      <c r="FQ13" s="38">
        <v>268.83285223439998</v>
      </c>
      <c r="FR13" s="38">
        <v>271.17585227759997</v>
      </c>
      <c r="FS13" s="38">
        <v>270.86566663811999</v>
      </c>
      <c r="FT13" s="38">
        <v>271.57530162449001</v>
      </c>
      <c r="FU13" s="38">
        <v>270.04956681042097</v>
      </c>
      <c r="FV13" s="38">
        <v>270.9456359582</v>
      </c>
      <c r="FW13" s="38">
        <v>268.39022297780002</v>
      </c>
      <c r="FX13" s="38">
        <v>266.15128203948001</v>
      </c>
      <c r="FY13" s="38">
        <v>259.87603085268</v>
      </c>
      <c r="FZ13" s="38">
        <v>259.13106388218</v>
      </c>
      <c r="GA13" s="38">
        <v>256.67541650423999</v>
      </c>
      <c r="GB13" s="38">
        <v>253.97059920881</v>
      </c>
      <c r="GC13" s="38">
        <v>247.1323022098</v>
      </c>
      <c r="GD13" s="38">
        <v>246.72278261322001</v>
      </c>
      <c r="GE13" s="38">
        <v>241.83176758902002</v>
      </c>
      <c r="GF13" s="38">
        <v>246.54844417731999</v>
      </c>
      <c r="GG13" s="38">
        <v>243.76960204649998</v>
      </c>
      <c r="GH13" s="38">
        <v>246.55528991167</v>
      </c>
      <c r="GI13" s="38">
        <v>244.5059072091</v>
      </c>
      <c r="GJ13" s="38">
        <v>246.11335406679999</v>
      </c>
      <c r="GK13" s="38">
        <v>246.10283490364</v>
      </c>
      <c r="GL13" s="38">
        <v>244.89839072181999</v>
      </c>
      <c r="GM13" s="38">
        <v>240.57974080197002</v>
      </c>
      <c r="GN13" s="38">
        <v>242.95718768193001</v>
      </c>
      <c r="GO13" s="38">
        <v>242.0402225505</v>
      </c>
      <c r="GP13" s="38">
        <v>136.0400143613</v>
      </c>
      <c r="GQ13" s="38">
        <v>138.74937054859998</v>
      </c>
      <c r="GR13" s="38">
        <v>139.57861304543999</v>
      </c>
      <c r="GS13" s="38">
        <v>138.16708392960001</v>
      </c>
      <c r="GT13" s="38">
        <v>137.76919172279997</v>
      </c>
      <c r="GU13" s="38">
        <v>137.23144631459999</v>
      </c>
      <c r="GV13" s="38">
        <v>137.33730166085999</v>
      </c>
      <c r="GW13" s="38">
        <v>137.48209119098999</v>
      </c>
      <c r="GX13" s="38">
        <v>135.31911290415002</v>
      </c>
      <c r="GY13" s="38">
        <v>133.35579478207998</v>
      </c>
      <c r="GZ13" s="38">
        <v>132.42686709564001</v>
      </c>
      <c r="HA13" s="38">
        <v>133.85522886164</v>
      </c>
      <c r="HB13" s="38">
        <v>133.41966680714</v>
      </c>
      <c r="HC13" s="38">
        <v>133.71136126810001</v>
      </c>
      <c r="HD13" s="38">
        <v>135.10048629056001</v>
      </c>
      <c r="HE13" s="38">
        <v>136.43216828909098</v>
      </c>
      <c r="HF13" s="38">
        <v>137.128654653426</v>
      </c>
      <c r="HG13" s="38">
        <v>138.741140332848</v>
      </c>
      <c r="HH13" s="38">
        <v>139.32335527385101</v>
      </c>
      <c r="HI13" s="38">
        <v>139.31410073406602</v>
      </c>
      <c r="HJ13" s="38">
        <v>138.46562548764601</v>
      </c>
      <c r="HK13" s="38">
        <v>139.54992717815301</v>
      </c>
      <c r="HL13" s="38">
        <v>140.40882704811401</v>
      </c>
      <c r="HM13" s="38">
        <v>143.66167230169</v>
      </c>
      <c r="HN13" s="38">
        <v>142.566933680104</v>
      </c>
      <c r="HO13" s="38">
        <v>143.353537061118</v>
      </c>
      <c r="HP13" s="38">
        <v>141.79518595578699</v>
      </c>
      <c r="HQ13" s="38">
        <v>139.66910533159947</v>
      </c>
      <c r="HR13" s="38">
        <v>138.67504031209361</v>
      </c>
      <c r="HS13" s="38">
        <v>138.50724577373211</v>
      </c>
      <c r="HT13" s="38">
        <v>138.15136280884266</v>
      </c>
      <c r="HU13" s="38">
        <v>137.5465877763329</v>
      </c>
      <c r="HV13" s="38">
        <v>136.25278283485045</v>
      </c>
      <c r="HW13" s="38">
        <v>136.34821586475942</v>
      </c>
      <c r="HX13" s="38">
        <v>137.09411963589076</v>
      </c>
      <c r="HY13" s="38">
        <v>138.07020806241871</v>
      </c>
      <c r="HZ13" s="38">
        <v>137.78854096228869</v>
      </c>
      <c r="IA13" s="38">
        <v>136.83019505851755</v>
      </c>
      <c r="IB13" s="38">
        <v>136.58449934980493</v>
      </c>
      <c r="IC13" s="38">
        <v>135.80217425227568</v>
      </c>
      <c r="ID13" s="38">
        <v>137.04348244473343</v>
      </c>
      <c r="IE13" s="38">
        <v>135.58527958387515</v>
      </c>
      <c r="IF13" s="38">
        <v>134.94205201560467</v>
      </c>
      <c r="IG13" s="38">
        <v>134.44548764629388</v>
      </c>
      <c r="IH13" s="38">
        <v>136.031344603381</v>
      </c>
      <c r="II13" s="38">
        <v>135.47234590377113</v>
      </c>
      <c r="IJ13" s="38">
        <v>136.45195838751624</v>
      </c>
      <c r="IK13" s="44">
        <f>SUM('[1]CBO Bal Sheet 1'!$D$11:$D$12)/1000000/0.3845</f>
        <v>135.87184915474643</v>
      </c>
      <c r="IL13" s="44">
        <f>SUM('[2]CBO Bal Sheet 1'!$D$11:$D$12)/1000000/0.3845</f>
        <v>135.58041872561768</v>
      </c>
      <c r="IM13" s="44">
        <f>SUM('[3]CBO Bal Sheet 1'!$D$11:$D$12)/1000000/0.3845</f>
        <v>134.74229908972691</v>
      </c>
      <c r="IN13" s="44">
        <f>SUM('[4]CBO Bal Sheet 1'!$D$11:$D$12)/1000000/0.3845</f>
        <v>134.90087126137843</v>
      </c>
      <c r="IO13" s="44">
        <f>SUM('[5]CBO Bal Sheet 1'!$D$11:$D$12)/1000000/0.3845</f>
        <v>135.4820468140442</v>
      </c>
      <c r="IP13" s="44">
        <v>135.84538361508453</v>
      </c>
      <c r="IQ13" s="44">
        <v>139.53578933680103</v>
      </c>
      <c r="IR13" s="44">
        <v>140.12462158647594</v>
      </c>
      <c r="IS13" s="13">
        <v>139.00526397919376</v>
      </c>
      <c r="IT13" s="13">
        <v>139.40665019505852</v>
      </c>
      <c r="IU13" s="13">
        <v>141.24380093368009</v>
      </c>
      <c r="IV13" s="13">
        <v>142.24891027308192</v>
      </c>
      <c r="IW13" s="13">
        <v>142.30170611183357</v>
      </c>
      <c r="IX13" s="13">
        <v>142.16637451235371</v>
      </c>
      <c r="IY13" s="13">
        <v>139.98713394018205</v>
      </c>
      <c r="IZ13" s="13">
        <v>141.84245773732121</v>
      </c>
      <c r="JA13" s="13">
        <v>142.70559687906373</v>
      </c>
      <c r="JB13" s="13">
        <v>140.90308192457735</v>
      </c>
      <c r="JC13" s="13">
        <v>142.69321976592977</v>
      </c>
      <c r="JD13" s="13">
        <v>885.40456697009108</v>
      </c>
      <c r="JE13" s="13">
        <v>875.84066484785421</v>
      </c>
      <c r="JF13" s="13">
        <v>950.55154309752936</v>
      </c>
      <c r="JG13" s="13">
        <v>969.33531339401816</v>
      </c>
      <c r="JH13" s="13">
        <v>968.50068660598174</v>
      </c>
      <c r="JI13" s="48">
        <v>963.09498829648896</v>
      </c>
      <c r="JJ13" s="13">
        <v>965.25604941482447</v>
      </c>
      <c r="JK13" s="13">
        <v>956.63141742522748</v>
      </c>
      <c r="JL13" s="13">
        <v>930.2664111053316</v>
      </c>
      <c r="JM13" s="13">
        <v>957.04211760468138</v>
      </c>
      <c r="JN13" s="13">
        <v>941.49972324577368</v>
      </c>
      <c r="JO13" s="13">
        <v>938.53377355006501</v>
      </c>
      <c r="JP13" s="13">
        <v>922.60652535760732</v>
      </c>
      <c r="JQ13" s="13">
        <v>906.30748634330291</v>
      </c>
      <c r="JR13" s="13">
        <v>908.72682244733437</v>
      </c>
      <c r="JS13" s="13">
        <v>964.77152407802339</v>
      </c>
      <c r="JT13" s="13">
        <v>976.51625996879079</v>
      </c>
      <c r="JU13" s="13">
        <v>989.44743356306878</v>
      </c>
      <c r="JV13" s="13">
        <v>962.34622837451229</v>
      </c>
      <c r="JW13" s="13">
        <v>971.86149544863463</v>
      </c>
      <c r="JX13" s="13">
        <v>971.95630493628084</v>
      </c>
      <c r="JY13" s="13">
        <v>966.29905671261361</v>
      </c>
      <c r="JZ13" s="13">
        <v>968.19669700910276</v>
      </c>
      <c r="KA13" s="13">
        <v>967.12352275682701</v>
      </c>
      <c r="KB13" s="13">
        <v>959.87542389856969</v>
      </c>
      <c r="KC13" s="13">
        <v>949.0722043068921</v>
      </c>
      <c r="KD13" s="13">
        <v>930.07006479063728</v>
      </c>
      <c r="KE13" s="13">
        <v>945.78610364369308</v>
      </c>
      <c r="KF13" s="13">
        <v>954.57334990377092</v>
      </c>
      <c r="KG13" s="13">
        <v>960.4995749700912</v>
      </c>
      <c r="KH13" s="13">
        <v>957.59188517035113</v>
      </c>
      <c r="KI13" s="13">
        <v>955.05684493888168</v>
      </c>
      <c r="KJ13" s="13">
        <v>950.64303797919365</v>
      </c>
      <c r="KK13" s="13">
        <v>980.6575537295189</v>
      </c>
      <c r="KL13" s="13">
        <v>985.61870961248383</v>
      </c>
      <c r="KM13" s="13">
        <v>1020.7883095188557</v>
      </c>
      <c r="KN13" s="13">
        <v>1035.4734879063719</v>
      </c>
      <c r="KO13" s="13">
        <v>1041.7388679427829</v>
      </c>
      <c r="KP13" s="13">
        <v>1013.7178423068921</v>
      </c>
      <c r="KQ13" s="13">
        <v>1020.8729294122237</v>
      </c>
      <c r="KR13" s="13">
        <v>1013.2762497711313</v>
      </c>
      <c r="KS13" s="13">
        <v>1013.0375007906372</v>
      </c>
    </row>
    <row r="14" spans="2:305 16294:16295" x14ac:dyDescent="0.25">
      <c r="B14" s="31" t="s">
        <v>22</v>
      </c>
      <c r="C14" s="32" t="s">
        <v>26</v>
      </c>
      <c r="D14" s="36" t="s">
        <v>22</v>
      </c>
      <c r="E14" s="40">
        <v>67.367962714937192</v>
      </c>
      <c r="F14" s="38">
        <v>66.691278610363099</v>
      </c>
      <c r="G14" s="38">
        <v>67.069439431080397</v>
      </c>
      <c r="H14" s="38">
        <v>65.691827500230801</v>
      </c>
      <c r="I14" s="38">
        <v>65.7317158810405</v>
      </c>
      <c r="J14" s="38">
        <v>66.591390631059596</v>
      </c>
      <c r="K14" s="38">
        <v>65.400212763163296</v>
      </c>
      <c r="L14" s="38">
        <v>64.974395876826804</v>
      </c>
      <c r="M14" s="38">
        <v>64.630330443359995</v>
      </c>
      <c r="N14" s="38">
        <v>63.706743427365197</v>
      </c>
      <c r="O14" s="38">
        <v>63.837415550285201</v>
      </c>
      <c r="P14" s="38">
        <v>64.880426313663605</v>
      </c>
      <c r="Q14" s="38">
        <v>63.3482700443844</v>
      </c>
      <c r="R14" s="38">
        <v>72.136040635380397</v>
      </c>
      <c r="S14" s="38">
        <v>70.360012102264008</v>
      </c>
      <c r="T14" s="38">
        <v>70.469577985367408</v>
      </c>
      <c r="U14" s="38">
        <v>72.584535500620603</v>
      </c>
      <c r="V14" s="38">
        <v>70.416927005480602</v>
      </c>
      <c r="W14" s="38">
        <v>74.933235571779292</v>
      </c>
      <c r="X14" s="38">
        <v>74.989534434338893</v>
      </c>
      <c r="Y14" s="38">
        <v>86.249340672088991</v>
      </c>
      <c r="Z14" s="38">
        <v>84.188203417558398</v>
      </c>
      <c r="AA14" s="38">
        <v>82.238650865997997</v>
      </c>
      <c r="AB14" s="38">
        <v>81.630945558739498</v>
      </c>
      <c r="AC14" s="38">
        <v>79.165944630059897</v>
      </c>
      <c r="AD14" s="38">
        <v>87.333029862069694</v>
      </c>
      <c r="AE14" s="38">
        <v>87.556268236115898</v>
      </c>
      <c r="AF14" s="38">
        <v>86.622437026989701</v>
      </c>
      <c r="AG14" s="38">
        <v>85.196664945792406</v>
      </c>
      <c r="AH14" s="38">
        <v>82.749761847742391</v>
      </c>
      <c r="AI14" s="38">
        <v>100.10761885869201</v>
      </c>
      <c r="AJ14" s="38">
        <v>100.48769530990701</v>
      </c>
      <c r="AK14" s="38">
        <v>100.123508326389</v>
      </c>
      <c r="AL14" s="38">
        <v>98.7528758722775</v>
      </c>
      <c r="AM14" s="38">
        <v>97.851290980350299</v>
      </c>
      <c r="AN14" s="38">
        <v>99.801791856433709</v>
      </c>
      <c r="AO14" s="38">
        <v>101.050586405308</v>
      </c>
      <c r="AP14" s="38">
        <v>99.510060942509</v>
      </c>
      <c r="AQ14" s="38">
        <v>108.653600032971</v>
      </c>
      <c r="AR14" s="38">
        <v>109.453551806695</v>
      </c>
      <c r="AS14" s="38">
        <v>112.30392900248501</v>
      </c>
      <c r="AT14" s="38">
        <v>106.51449884429499</v>
      </c>
      <c r="AU14" s="38">
        <v>123.479823779962</v>
      </c>
      <c r="AV14" s="38">
        <v>120.88142215733799</v>
      </c>
      <c r="AW14" s="38">
        <v>134.61294219276701</v>
      </c>
      <c r="AX14" s="38">
        <v>132.74069412825901</v>
      </c>
      <c r="AY14" s="38">
        <v>133.128934863236</v>
      </c>
      <c r="AZ14" s="38">
        <v>115.26229790775099</v>
      </c>
      <c r="BA14" s="38">
        <v>114.90033181252601</v>
      </c>
      <c r="BB14" s="38">
        <v>114.80509738914201</v>
      </c>
      <c r="BC14" s="38">
        <v>95.021146215800201</v>
      </c>
      <c r="BD14" s="38">
        <v>93.179463987572703</v>
      </c>
      <c r="BE14" s="38">
        <v>94.270266737169905</v>
      </c>
      <c r="BF14" s="38">
        <v>94.103020394997301</v>
      </c>
      <c r="BG14" s="38">
        <v>93.559793874546102</v>
      </c>
      <c r="BH14" s="38">
        <v>93.751125491169702</v>
      </c>
      <c r="BI14" s="38">
        <v>94.281345300702199</v>
      </c>
      <c r="BJ14" s="38">
        <v>96.193227019979005</v>
      </c>
      <c r="BK14" s="38">
        <v>98.576339313140906</v>
      </c>
      <c r="BL14" s="38">
        <v>98.901372862667102</v>
      </c>
      <c r="BM14" s="38">
        <v>93.653268477150604</v>
      </c>
      <c r="BN14" s="38">
        <v>94.092878393739809</v>
      </c>
      <c r="BO14" s="38">
        <v>92.792986750064102</v>
      </c>
      <c r="BP14" s="38">
        <v>89.642519983618712</v>
      </c>
      <c r="BQ14" s="38">
        <v>81.459534801398505</v>
      </c>
      <c r="BR14" s="38">
        <v>76.421055468158102</v>
      </c>
      <c r="BS14" s="38">
        <v>75.067269190005604</v>
      </c>
      <c r="BT14" s="38">
        <v>73.9099910950207</v>
      </c>
      <c r="BU14" s="38">
        <v>68.384402313345191</v>
      </c>
      <c r="BV14" s="38">
        <v>64.8595408148514</v>
      </c>
      <c r="BW14" s="38">
        <v>63.887820786692998</v>
      </c>
      <c r="BX14" s="38">
        <v>34.647661721407601</v>
      </c>
      <c r="BY14" s="38">
        <v>24.668039314880399</v>
      </c>
      <c r="BZ14" s="38">
        <v>24.491042548611599</v>
      </c>
      <c r="CA14" s="38">
        <v>24.590200852976697</v>
      </c>
      <c r="CB14" s="38">
        <v>25.1060387184089</v>
      </c>
      <c r="CC14" s="38">
        <v>25.500676866987501</v>
      </c>
      <c r="CD14" s="38">
        <v>26.7272959938459</v>
      </c>
      <c r="CE14" s="38">
        <v>26.808201270180501</v>
      </c>
      <c r="CF14" s="38">
        <v>26.892399636802001</v>
      </c>
      <c r="CG14" s="38">
        <v>26.672842294859397</v>
      </c>
      <c r="CH14" s="38">
        <v>26.739163188585898</v>
      </c>
      <c r="CI14" s="38">
        <v>27.239476818695898</v>
      </c>
      <c r="CJ14" s="38">
        <v>27.179237874593802</v>
      </c>
      <c r="CK14" s="38">
        <v>24.239770813774999</v>
      </c>
      <c r="CL14" s="38">
        <v>24.4764859008698</v>
      </c>
      <c r="CM14" s="38">
        <v>24.5655692646903</v>
      </c>
      <c r="CN14" s="38">
        <v>21.757050099833897</v>
      </c>
      <c r="CO14" s="38">
        <v>21.595435703479598</v>
      </c>
      <c r="CP14" s="38">
        <v>18.8454169318906</v>
      </c>
      <c r="CQ14" s="38">
        <v>19.040199366071</v>
      </c>
      <c r="CR14" s="38">
        <v>19.057708400386201</v>
      </c>
      <c r="CS14" s="38">
        <v>19.356147942902599</v>
      </c>
      <c r="CT14" s="38">
        <v>19.545699330378202</v>
      </c>
      <c r="CU14" s="38">
        <v>19.773213433832701</v>
      </c>
      <c r="CV14" s="38">
        <v>19.6497890362036</v>
      </c>
      <c r="CW14" s="38">
        <v>19.836299971285499</v>
      </c>
      <c r="CX14" s="38">
        <v>18.496670961507498</v>
      </c>
      <c r="CY14" s="38">
        <v>18.886321103783999</v>
      </c>
      <c r="CZ14" s="38">
        <v>18.648344564423098</v>
      </c>
      <c r="DA14" s="38">
        <v>23.475062396680798</v>
      </c>
      <c r="DB14" s="38">
        <v>23.662206358022701</v>
      </c>
      <c r="DC14" s="38">
        <v>23.477725909717197</v>
      </c>
      <c r="DD14" s="38">
        <v>21.404704940423002</v>
      </c>
      <c r="DE14" s="38">
        <v>21.232046031424602</v>
      </c>
      <c r="DF14" s="38">
        <v>20.2922757512167</v>
      </c>
      <c r="DG14" s="38">
        <v>20.287746629765099</v>
      </c>
      <c r="DH14" s="38">
        <v>21.0008363625162</v>
      </c>
      <c r="DI14" s="38">
        <v>20.533082842642699</v>
      </c>
      <c r="DJ14" s="38">
        <v>20.007018444878199</v>
      </c>
      <c r="DK14" s="38">
        <v>20.384656005810001</v>
      </c>
      <c r="DL14" s="38">
        <v>20.42228745489</v>
      </c>
      <c r="DM14" s="38">
        <v>21.107016213149997</v>
      </c>
      <c r="DN14" s="38">
        <v>55.313068770089998</v>
      </c>
      <c r="DO14" s="38">
        <v>55.352266811389995</v>
      </c>
      <c r="DP14" s="38">
        <v>55.805895052979999</v>
      </c>
      <c r="DQ14" s="38">
        <v>56.458364267710003</v>
      </c>
      <c r="DR14" s="38">
        <v>56.655067165870001</v>
      </c>
      <c r="DS14" s="38">
        <v>57.37809285494</v>
      </c>
      <c r="DT14" s="38">
        <v>55.863979423270003</v>
      </c>
      <c r="DU14" s="38">
        <v>55.382912552770001</v>
      </c>
      <c r="DV14" s="38">
        <v>54.612849214139999</v>
      </c>
      <c r="DW14" s="38">
        <v>54.101849293920004</v>
      </c>
      <c r="DX14" s="38">
        <v>53.84813106296</v>
      </c>
      <c r="DY14" s="38">
        <v>52.537134754390003</v>
      </c>
      <c r="DZ14" s="38">
        <v>52.699984798699994</v>
      </c>
      <c r="EA14" s="38">
        <v>54.11182697716</v>
      </c>
      <c r="EB14" s="38">
        <v>53.76937863453</v>
      </c>
      <c r="EC14" s="38">
        <v>55.454181718769995</v>
      </c>
      <c r="ED14" s="38">
        <v>56.010081213569997</v>
      </c>
      <c r="EE14" s="38">
        <v>54.370534049740002</v>
      </c>
      <c r="EF14" s="38">
        <v>67.198566857490007</v>
      </c>
      <c r="EG14" s="38">
        <v>79.088180571020004</v>
      </c>
      <c r="EH14" s="38">
        <v>79.65073078815</v>
      </c>
      <c r="EI14" s="38">
        <v>80.28113134649999</v>
      </c>
      <c r="EJ14" s="38">
        <v>99.501953659679998</v>
      </c>
      <c r="EK14" s="38">
        <v>103.06490892891</v>
      </c>
      <c r="EL14" s="38">
        <v>103.04430586235</v>
      </c>
      <c r="EM14" s="38">
        <v>106.62864821699999</v>
      </c>
      <c r="EN14" s="38">
        <v>107.31950049688</v>
      </c>
      <c r="EO14" s="38">
        <v>109.75781050446001</v>
      </c>
      <c r="EP14" s="38">
        <v>111.4643201797</v>
      </c>
      <c r="EQ14" s="38">
        <v>109.05074759948</v>
      </c>
      <c r="ER14" s="38">
        <v>113.27925674241</v>
      </c>
      <c r="ES14" s="38">
        <v>114.44579099964</v>
      </c>
      <c r="ET14" s="38">
        <v>116.83311283966</v>
      </c>
      <c r="EU14" s="38">
        <v>116.31277667947001</v>
      </c>
      <c r="EV14" s="38">
        <v>116.42240017065001</v>
      </c>
      <c r="EW14" s="38">
        <v>113.39724232157999</v>
      </c>
      <c r="EX14" s="38">
        <v>113.94460893165</v>
      </c>
      <c r="EY14" s="38">
        <v>113.25232907639</v>
      </c>
      <c r="EZ14" s="38">
        <v>114.27948617183</v>
      </c>
      <c r="FA14" s="38">
        <v>115.79469305677</v>
      </c>
      <c r="FB14" s="38">
        <v>115.67305603231</v>
      </c>
      <c r="FC14" s="38">
        <v>115.24056883423</v>
      </c>
      <c r="FD14" s="38">
        <v>115.39899730436001</v>
      </c>
      <c r="FE14" s="38">
        <v>115.73087116121999</v>
      </c>
      <c r="FF14" s="38">
        <v>113.74037886588999</v>
      </c>
      <c r="FG14" s="38">
        <v>112.567213876645</v>
      </c>
      <c r="FH14" s="38">
        <v>116.33913604692</v>
      </c>
      <c r="FI14" s="38">
        <v>115.53206046291</v>
      </c>
      <c r="FJ14" s="38">
        <v>115.93212944868</v>
      </c>
      <c r="FK14" s="38">
        <v>122.82206125341999</v>
      </c>
      <c r="FL14" s="38">
        <v>122.86584692824</v>
      </c>
      <c r="FM14" s="38">
        <v>124.39023708864001</v>
      </c>
      <c r="FN14" s="38">
        <v>125.15729724382</v>
      </c>
      <c r="FO14" s="38">
        <v>124.48186266742999</v>
      </c>
      <c r="FP14" s="38">
        <v>127.95025781999999</v>
      </c>
      <c r="FQ14" s="38">
        <v>127.4683672386</v>
      </c>
      <c r="FR14" s="38">
        <v>128.56508373419999</v>
      </c>
      <c r="FS14" s="38">
        <v>128.41802402229001</v>
      </c>
      <c r="FT14" s="38">
        <v>128.75534742926999</v>
      </c>
      <c r="FU14" s="38">
        <v>129.55562899928</v>
      </c>
      <c r="FV14" s="38">
        <v>129.98551601387001</v>
      </c>
      <c r="FW14" s="38">
        <v>128.75956279373</v>
      </c>
      <c r="FX14" s="38">
        <v>127.67234913553999</v>
      </c>
      <c r="FY14" s="38">
        <v>124.66212106414001</v>
      </c>
      <c r="FZ14" s="38">
        <v>124.30476158639</v>
      </c>
      <c r="GA14" s="38">
        <v>123.12000981192</v>
      </c>
      <c r="GB14" s="38">
        <v>121.82258469623</v>
      </c>
      <c r="GC14" s="38">
        <v>118.54244511339999</v>
      </c>
      <c r="GD14" s="38">
        <v>118.33980126837</v>
      </c>
      <c r="GE14" s="38">
        <v>115.99384140267</v>
      </c>
      <c r="GF14" s="38">
        <v>118.25823922286</v>
      </c>
      <c r="GG14" s="38">
        <v>116.91961266150001</v>
      </c>
      <c r="GH14" s="38">
        <v>116.62078831037</v>
      </c>
      <c r="GI14" s="38">
        <v>115.65142916009999</v>
      </c>
      <c r="GJ14" s="38">
        <v>116.4060201154</v>
      </c>
      <c r="GK14" s="38">
        <v>116.40104479042</v>
      </c>
      <c r="GL14" s="38">
        <v>115.83137008021001</v>
      </c>
      <c r="GM14" s="38">
        <v>113.78319463010999</v>
      </c>
      <c r="GN14" s="38">
        <v>109.36469807559</v>
      </c>
      <c r="GO14" s="38">
        <v>108.9519355815</v>
      </c>
      <c r="GP14" s="38">
        <v>215.16953596873</v>
      </c>
      <c r="GQ14" s="38">
        <v>219.45482597206001</v>
      </c>
      <c r="GR14" s="38">
        <v>220.78044639838998</v>
      </c>
      <c r="GS14" s="38">
        <v>218.52953979903998</v>
      </c>
      <c r="GT14" s="38">
        <v>217.90022058372</v>
      </c>
      <c r="GU14" s="38">
        <v>217.04970501054001</v>
      </c>
      <c r="GV14" s="38">
        <v>217.19924621022</v>
      </c>
      <c r="GW14" s="38">
        <v>217.42823117223</v>
      </c>
      <c r="GX14" s="38">
        <v>208.51207622954999</v>
      </c>
      <c r="GY14" s="38">
        <v>205.46297508207999</v>
      </c>
      <c r="GZ14" s="38">
        <v>198.43459126686</v>
      </c>
      <c r="HA14" s="38">
        <v>170.79955275086002</v>
      </c>
      <c r="HB14" s="38">
        <v>129.56191430338001</v>
      </c>
      <c r="HC14" s="38">
        <v>129.8451745877</v>
      </c>
      <c r="HD14" s="38">
        <v>131.20118750283999</v>
      </c>
      <c r="HE14" s="38">
        <v>132.47400522719499</v>
      </c>
      <c r="HF14" s="38">
        <v>133.15028516488599</v>
      </c>
      <c r="HG14" s="38">
        <v>134.71598949256301</v>
      </c>
      <c r="HH14" s="38">
        <v>135.25579101055899</v>
      </c>
      <c r="HI14" s="38">
        <v>135.246806658319</v>
      </c>
      <c r="HJ14" s="38">
        <v>134.42362808842699</v>
      </c>
      <c r="HK14" s="38">
        <v>135.450754226268</v>
      </c>
      <c r="HL14" s="38">
        <v>112.074158647594</v>
      </c>
      <c r="HM14" s="38">
        <v>114.670561768531</v>
      </c>
      <c r="HN14" s="38">
        <v>113.78634590377099</v>
      </c>
      <c r="HO14" s="38">
        <v>114.414156046814</v>
      </c>
      <c r="HP14" s="38">
        <v>113.170397919376</v>
      </c>
      <c r="HQ14" s="38">
        <v>111.48618985695708</v>
      </c>
      <c r="HR14" s="38">
        <v>110.69272041612484</v>
      </c>
      <c r="HS14" s="38">
        <v>110.55878283485046</v>
      </c>
      <c r="HT14" s="38">
        <v>110.28475162548766</v>
      </c>
      <c r="HU14" s="38">
        <v>109.80196879063719</v>
      </c>
      <c r="HV14" s="38">
        <v>108.76915214564369</v>
      </c>
      <c r="HW14" s="38">
        <v>108.85534460338101</v>
      </c>
      <c r="HX14" s="38">
        <v>109.45084265279584</v>
      </c>
      <c r="HY14" s="38">
        <v>110.23010923276982</v>
      </c>
      <c r="HZ14" s="38">
        <v>110.0162132639792</v>
      </c>
      <c r="IA14" s="38">
        <v>134.23958387516254</v>
      </c>
      <c r="IB14" s="38">
        <v>133.99854356306892</v>
      </c>
      <c r="IC14" s="38">
        <v>133.21875162548764</v>
      </c>
      <c r="ID14" s="38">
        <v>134.43637191157347</v>
      </c>
      <c r="IE14" s="38">
        <v>149.51102990897269</v>
      </c>
      <c r="IF14" s="38">
        <v>148.74175812743823</v>
      </c>
      <c r="IG14" s="38">
        <v>148.19444733420025</v>
      </c>
      <c r="IH14" s="38">
        <v>149.94237971391416</v>
      </c>
      <c r="II14" s="38">
        <v>149.23717815344602</v>
      </c>
      <c r="IJ14" s="38">
        <v>150.31626267880364</v>
      </c>
      <c r="IK14" s="44">
        <f>SUM('[1]CBO Bal Sheet 1'!$D$9:$D$10)/1000000/0.3845</f>
        <v>149.67724837451235</v>
      </c>
      <c r="IL14" s="44">
        <f>SUM('[2]CBO Bal Sheet 1'!$D$9:$D$10)/1000000/0.3845</f>
        <v>149.27894148244474</v>
      </c>
      <c r="IM14" s="44">
        <f>SUM('[3]CBO Bal Sheet 1'!$D$9:$D$10)/1000000/0.3845</f>
        <v>148.35619245773731</v>
      </c>
      <c r="IN14" s="44">
        <f>SUM('[4]CBO Bal Sheet 1'!$D$9:$D$10)/1000000/0.3845</f>
        <v>148.53077503250975</v>
      </c>
      <c r="IO14" s="44">
        <f>SUM('[5]CBO Bal Sheet 1'!$D$9:$D$10)/1000000/0.3845</f>
        <v>179.33389076723014</v>
      </c>
      <c r="IP14" s="44">
        <v>179.81478283485046</v>
      </c>
      <c r="IQ14" s="44">
        <v>184.6992197659298</v>
      </c>
      <c r="IR14" s="44">
        <v>185.46295968790636</v>
      </c>
      <c r="IS14" s="13">
        <v>183.98155786736021</v>
      </c>
      <c r="IT14" s="13">
        <v>184.51276983094928</v>
      </c>
      <c r="IU14" s="13">
        <v>186.92421054616386</v>
      </c>
      <c r="IV14" s="13">
        <v>188.25426595058519</v>
      </c>
      <c r="IW14" s="13">
        <v>188.32413524057219</v>
      </c>
      <c r="IX14" s="13">
        <v>188.12369050715213</v>
      </c>
      <c r="IY14" s="13">
        <v>185.24024187256177</v>
      </c>
      <c r="IZ14" s="13">
        <v>187.69510533159948</v>
      </c>
      <c r="JA14" s="13">
        <v>188.84334460338104</v>
      </c>
      <c r="JB14" s="13">
        <v>186.45844993498051</v>
      </c>
      <c r="JC14" s="13">
        <v>186.76569830949282</v>
      </c>
      <c r="JD14" s="13">
        <v>186.17565409622887</v>
      </c>
      <c r="JE14" s="13">
        <v>184.16496570091027</v>
      </c>
      <c r="JF14" s="13">
        <v>185.12072318075423</v>
      </c>
      <c r="JG14" s="13">
        <v>183.10973211963588</v>
      </c>
      <c r="JH14" s="13">
        <v>182.95209622886867</v>
      </c>
      <c r="JI14" s="48">
        <v>181.93112093628088</v>
      </c>
      <c r="JJ14" s="13">
        <v>182.33403381014307</v>
      </c>
      <c r="JK14" s="13">
        <v>180.70513914174248</v>
      </c>
      <c r="JL14" s="13">
        <v>175.72570883745121</v>
      </c>
      <c r="JM14" s="13">
        <v>176.4930158829649</v>
      </c>
      <c r="JN14" s="13">
        <v>173.62826390897271</v>
      </c>
      <c r="JO14" s="13">
        <v>173.08158429128736</v>
      </c>
      <c r="JP14" s="13">
        <v>170.17322756827048</v>
      </c>
      <c r="JQ14" s="13">
        <v>167.367632603381</v>
      </c>
      <c r="JR14" s="13">
        <v>167.81416434850456</v>
      </c>
      <c r="JS14" s="13">
        <v>171.93678863198957</v>
      </c>
      <c r="JT14" s="13">
        <v>174.02875251235372</v>
      </c>
      <c r="JU14" s="13">
        <v>176.33204386996096</v>
      </c>
      <c r="JV14" s="13">
        <v>185.71856115994797</v>
      </c>
      <c r="JW14" s="13">
        <v>188.01616952145648</v>
      </c>
      <c r="JX14" s="13">
        <v>188.26436199219765</v>
      </c>
      <c r="JY14" s="13">
        <v>186.13828686605984</v>
      </c>
      <c r="JZ14" s="13">
        <v>186.50246033810143</v>
      </c>
      <c r="KA14" s="13">
        <v>188.29945908972689</v>
      </c>
      <c r="KB14" s="13">
        <v>186.48440831469438</v>
      </c>
      <c r="KC14" s="13">
        <v>184.39340362548768</v>
      </c>
      <c r="KD14" s="13">
        <v>184.27645147724317</v>
      </c>
      <c r="KE14" s="13">
        <v>186.95110112093627</v>
      </c>
      <c r="KF14" s="13">
        <v>194.88979206241871</v>
      </c>
      <c r="KG14" s="13">
        <v>193.12624328738622</v>
      </c>
      <c r="KH14" s="13">
        <v>192.7903123276983</v>
      </c>
      <c r="KI14" s="13">
        <v>192.28178209362807</v>
      </c>
      <c r="KJ14" s="13">
        <v>191.39637000520153</v>
      </c>
      <c r="KK14" s="13">
        <v>192.90453964629387</v>
      </c>
      <c r="KL14" s="13">
        <v>183.82694034590378</v>
      </c>
      <c r="KM14" s="13">
        <v>185.64027707412222</v>
      </c>
      <c r="KN14" s="13">
        <v>188.16258218985695</v>
      </c>
      <c r="KO14" s="13">
        <v>189.51748297789334</v>
      </c>
      <c r="KP14" s="13">
        <v>186.0864905929779</v>
      </c>
      <c r="KQ14" s="13">
        <v>183.62786398699612</v>
      </c>
      <c r="KR14" s="13">
        <v>179.66352869440834</v>
      </c>
      <c r="KS14" s="13">
        <v>179.6215246163849</v>
      </c>
    </row>
    <row r="15" spans="2:305 16294:16295" x14ac:dyDescent="0.25">
      <c r="B15" s="31" t="s">
        <v>50</v>
      </c>
      <c r="C15" s="50" t="s">
        <v>252</v>
      </c>
      <c r="D15" s="36" t="s">
        <v>50</v>
      </c>
      <c r="E15" s="40">
        <v>0.29061799999999999</v>
      </c>
      <c r="F15" s="38">
        <v>0.29061799999999999</v>
      </c>
      <c r="G15" s="38">
        <v>0.29061799999999999</v>
      </c>
      <c r="H15" s="38">
        <v>0.29061799999999999</v>
      </c>
      <c r="I15" s="38">
        <v>0.29061799999999999</v>
      </c>
      <c r="J15" s="38">
        <v>0.29061799999999999</v>
      </c>
      <c r="K15" s="38">
        <v>0.29061799999999999</v>
      </c>
      <c r="L15" s="38">
        <v>0.29061799999999999</v>
      </c>
      <c r="M15" s="38">
        <v>0.29061799999999999</v>
      </c>
      <c r="N15" s="38">
        <v>0.29061799999999999</v>
      </c>
      <c r="O15" s="38">
        <v>0.29061799999999999</v>
      </c>
      <c r="P15" s="38">
        <v>0.29061799999999999</v>
      </c>
      <c r="Q15" s="38">
        <v>0.29061799999999999</v>
      </c>
      <c r="R15" s="38">
        <v>0.29061799999999999</v>
      </c>
      <c r="S15" s="38">
        <v>0.29061799999999999</v>
      </c>
      <c r="T15" s="38">
        <v>0.29061799999999999</v>
      </c>
      <c r="U15" s="38">
        <v>0.29061799999999999</v>
      </c>
      <c r="V15" s="38">
        <v>0.29061799999999999</v>
      </c>
      <c r="W15" s="38">
        <v>0.29061799999999999</v>
      </c>
      <c r="X15" s="38">
        <v>0.29061799999999999</v>
      </c>
      <c r="Y15" s="38">
        <v>0.29061799999999999</v>
      </c>
      <c r="Z15" s="38">
        <v>0.29061799999999999</v>
      </c>
      <c r="AA15" s="38">
        <v>0.29061799999999999</v>
      </c>
      <c r="AB15" s="38">
        <v>0.29061799999999999</v>
      </c>
      <c r="AC15" s="38">
        <v>0.29061799999999999</v>
      </c>
      <c r="AD15" s="38">
        <v>0.29061799999999999</v>
      </c>
      <c r="AE15" s="38">
        <v>0.29061799999999999</v>
      </c>
      <c r="AF15" s="38">
        <v>0.29061799999999999</v>
      </c>
      <c r="AG15" s="38">
        <v>6.1799999999999995E-4</v>
      </c>
      <c r="AH15" s="38">
        <v>6.1799999999999995E-4</v>
      </c>
      <c r="AI15" s="38">
        <v>6.1799999999999995E-4</v>
      </c>
      <c r="AJ15" s="38">
        <v>6.1799999999999995E-4</v>
      </c>
      <c r="AK15" s="38">
        <v>6.1799999999999995E-4</v>
      </c>
      <c r="AL15" s="38">
        <v>6.1799999999999995E-4</v>
      </c>
      <c r="AM15" s="38">
        <v>6.1799999999999995E-4</v>
      </c>
      <c r="AN15" s="38">
        <v>6.1799999999999995E-4</v>
      </c>
      <c r="AO15" s="38">
        <v>6.1799999999999995E-4</v>
      </c>
      <c r="AP15" s="38">
        <v>6.1799999999999995E-4</v>
      </c>
      <c r="AQ15" s="38">
        <v>6.1799999999999995E-4</v>
      </c>
      <c r="AR15" s="38">
        <v>6.1799999999999995E-4</v>
      </c>
      <c r="AS15" s="38">
        <v>6.1799999999999995E-4</v>
      </c>
      <c r="AT15" s="38">
        <v>6.1799999999999995E-4</v>
      </c>
      <c r="AU15" s="38">
        <v>6.1799999999999995E-4</v>
      </c>
      <c r="AV15" s="38">
        <v>6.1799999999999995E-4</v>
      </c>
      <c r="AW15" s="38">
        <v>6.1799999999999995E-4</v>
      </c>
      <c r="AX15" s="38">
        <v>6.1799999999999995E-4</v>
      </c>
      <c r="AY15" s="38">
        <v>6.1799999999999995E-4</v>
      </c>
      <c r="AZ15" s="38">
        <v>6.1799999999999995E-4</v>
      </c>
      <c r="BA15" s="38">
        <v>6.1799999999999995E-4</v>
      </c>
      <c r="BB15" s="38">
        <v>6.1799999999999995E-4</v>
      </c>
      <c r="BC15" s="38">
        <v>6.1799999999999995E-4</v>
      </c>
      <c r="BD15" s="38">
        <v>6.1799999999999995E-4</v>
      </c>
      <c r="BE15" s="38">
        <v>6.1799999999999995E-4</v>
      </c>
      <c r="BF15" s="38">
        <v>6.1799999999999995E-4</v>
      </c>
      <c r="BG15" s="38">
        <v>6.1799999999999995E-4</v>
      </c>
      <c r="BH15" s="38">
        <v>6.1799999999999995E-4</v>
      </c>
      <c r="BI15" s="38">
        <v>6.1799999999999995E-4</v>
      </c>
      <c r="BJ15" s="38">
        <v>6.1799999999999995E-4</v>
      </c>
      <c r="BK15" s="38">
        <v>6.1799999999999995E-4</v>
      </c>
      <c r="BL15" s="38">
        <v>6.1799999999999995E-4</v>
      </c>
      <c r="BM15" s="38">
        <v>6.1799999999999995E-4</v>
      </c>
      <c r="BN15" s="38">
        <v>6.1799999999999995E-4</v>
      </c>
      <c r="BO15" s="38">
        <v>6.1799999999999995E-4</v>
      </c>
      <c r="BP15" s="38">
        <v>6.1799999999999995E-4</v>
      </c>
      <c r="BQ15" s="38">
        <v>6.1799999999999995E-4</v>
      </c>
      <c r="BR15" s="38">
        <v>6.1799999999999995E-4</v>
      </c>
      <c r="BS15" s="38">
        <v>6.1799999999999995E-4</v>
      </c>
      <c r="BT15" s="38">
        <v>6.1799999999999995E-4</v>
      </c>
      <c r="BU15" s="38">
        <v>6.1799999999999995E-4</v>
      </c>
      <c r="BV15" s="38">
        <v>6.1799999999999995E-4</v>
      </c>
      <c r="BW15" s="38">
        <v>6.1799999999999995E-4</v>
      </c>
      <c r="BX15" s="38">
        <v>6.1799999999999995E-4</v>
      </c>
      <c r="BY15" s="38">
        <v>6.1799999999999995E-4</v>
      </c>
      <c r="BZ15" s="38">
        <v>6.1799999999999995E-4</v>
      </c>
      <c r="CA15" s="38">
        <v>6.1799999999999995E-4</v>
      </c>
      <c r="CB15" s="38">
        <v>6.1799999999999995E-4</v>
      </c>
      <c r="CC15" s="38">
        <v>6.1799999999999995E-4</v>
      </c>
      <c r="CD15" s="38">
        <v>6.1799999999999995E-4</v>
      </c>
      <c r="CE15" s="38">
        <v>6.1799999999999995E-4</v>
      </c>
      <c r="CF15" s="38">
        <v>6.1799999999999995E-4</v>
      </c>
      <c r="CG15" s="38">
        <v>6.1799999999999995E-4</v>
      </c>
      <c r="CH15" s="38">
        <v>6.1799999999999995E-4</v>
      </c>
      <c r="CI15" s="38">
        <v>6.1799999999999995E-4</v>
      </c>
      <c r="CJ15" s="38">
        <v>6.1799999999999995E-4</v>
      </c>
      <c r="CK15" s="38">
        <v>6.1799999999999995E-4</v>
      </c>
      <c r="CL15" s="38">
        <v>6.1799999999999995E-4</v>
      </c>
      <c r="CM15" s="38">
        <v>6.1799999999999995E-4</v>
      </c>
      <c r="CN15" s="38">
        <v>6.1799999999999995E-4</v>
      </c>
      <c r="CO15" s="38">
        <v>6.1799999999999995E-4</v>
      </c>
      <c r="CP15" s="38">
        <v>6.1799999999999995E-4</v>
      </c>
      <c r="CQ15" s="38">
        <v>6.1799999999999995E-4</v>
      </c>
      <c r="CR15" s="38">
        <v>6.1799999999999995E-4</v>
      </c>
      <c r="CS15" s="38">
        <v>6.1799999999999995E-4</v>
      </c>
      <c r="CT15" s="38">
        <v>6.1799999999999995E-4</v>
      </c>
      <c r="CU15" s="38">
        <v>6.1799999999999995E-4</v>
      </c>
      <c r="CV15" s="38">
        <v>6.1799999999999995E-4</v>
      </c>
      <c r="CW15" s="38">
        <v>6.1799999999999995E-4</v>
      </c>
      <c r="CX15" s="38">
        <v>6.1799999999999995E-4</v>
      </c>
      <c r="CY15" s="38">
        <v>6.1799999999999995E-4</v>
      </c>
      <c r="CZ15" s="38">
        <v>6.1799999999999995E-4</v>
      </c>
      <c r="DA15" s="38">
        <v>6.1799999999999995E-4</v>
      </c>
      <c r="DB15" s="38">
        <v>6.1799999999999995E-4</v>
      </c>
      <c r="DC15" s="38">
        <v>5.9999999999999995E-4</v>
      </c>
      <c r="DD15" s="38">
        <v>5.9999999999999995E-4</v>
      </c>
      <c r="DE15" s="38">
        <v>5.9999999999999995E-4</v>
      </c>
      <c r="DF15" s="38">
        <v>5.9999999999999995E-4</v>
      </c>
      <c r="DG15" s="38">
        <v>5.9999999999999995E-4</v>
      </c>
      <c r="DH15" s="38">
        <v>5.9999999999999995E-4</v>
      </c>
      <c r="DI15" s="38">
        <v>5.9999999999999995E-4</v>
      </c>
      <c r="DJ15" s="38">
        <v>5.9999999999999995E-4</v>
      </c>
      <c r="DK15" s="38">
        <v>5.9999999999999995E-4</v>
      </c>
      <c r="DL15" s="38">
        <v>5.9999999999999995E-4</v>
      </c>
      <c r="DM15" s="38">
        <v>5.9999999999999995E-4</v>
      </c>
      <c r="DN15" s="38">
        <v>5.9999999999999995E-4</v>
      </c>
      <c r="DO15" s="38">
        <v>5.9999999999999995E-4</v>
      </c>
      <c r="DP15" s="38">
        <v>5.9999999999999995E-4</v>
      </c>
      <c r="DQ15" s="38">
        <v>5.9999999999999995E-4</v>
      </c>
      <c r="DR15" s="38">
        <v>5.9999999999999995E-4</v>
      </c>
      <c r="DS15" s="38">
        <v>5.9999999999999995E-4</v>
      </c>
      <c r="DT15" s="38">
        <v>5.9999999999999995E-4</v>
      </c>
      <c r="DU15" s="38">
        <v>5.9999999999999995E-4</v>
      </c>
      <c r="DV15" s="38">
        <v>5.9999999999999995E-4</v>
      </c>
      <c r="DW15" s="38">
        <v>5.9999999999999995E-4</v>
      </c>
      <c r="DX15" s="38">
        <v>5.9999999999999995E-4</v>
      </c>
      <c r="DY15" s="38">
        <v>5.9999999999999995E-4</v>
      </c>
      <c r="DZ15" s="38">
        <v>5.9999999999999995E-4</v>
      </c>
      <c r="EA15" s="38">
        <v>5.9999999999999995E-4</v>
      </c>
      <c r="EB15" s="38">
        <v>6.1799999999999995E-4</v>
      </c>
      <c r="EC15" s="38">
        <v>5.9999999999999995E-4</v>
      </c>
      <c r="ED15" s="38">
        <v>5.9999999999999995E-4</v>
      </c>
      <c r="EE15" s="38">
        <v>5.9999999999999995E-4</v>
      </c>
      <c r="EF15" s="38">
        <v>5.9999999999999995E-4</v>
      </c>
      <c r="EG15" s="38">
        <v>5.9999999999999995E-4</v>
      </c>
      <c r="EH15" s="38">
        <v>5.9999999999999995E-4</v>
      </c>
      <c r="EI15" s="38">
        <v>5.9999999999999995E-4</v>
      </c>
      <c r="EJ15" s="38">
        <v>5.9999999999999995E-4</v>
      </c>
      <c r="EK15" s="38">
        <v>5.9999999999999995E-4</v>
      </c>
      <c r="EL15" s="38">
        <v>5.9999999999999995E-4</v>
      </c>
      <c r="EM15" s="38">
        <v>5.9999999999999995E-4</v>
      </c>
      <c r="EN15" s="38">
        <v>5.9999999999999995E-4</v>
      </c>
      <c r="EO15" s="38">
        <v>5.9999999999999995E-4</v>
      </c>
      <c r="EP15" s="38">
        <v>6.1799999999999995E-4</v>
      </c>
      <c r="EQ15" s="38">
        <v>5.9999999999999995E-4</v>
      </c>
      <c r="ER15" s="38">
        <v>5.9999999999999995E-4</v>
      </c>
      <c r="ES15" s="38">
        <v>5.9999999999999995E-4</v>
      </c>
      <c r="ET15" s="38">
        <v>6.1799999999999995E-4</v>
      </c>
      <c r="EU15" s="38">
        <v>6.1799999999999995E-4</v>
      </c>
      <c r="EV15" s="38">
        <v>6.1799999999999995E-4</v>
      </c>
      <c r="EW15" s="38">
        <v>6.1799999999999995E-4</v>
      </c>
      <c r="EX15" s="38">
        <v>6.1799999999999995E-4</v>
      </c>
      <c r="EY15" s="38">
        <v>6.1799999999999995E-4</v>
      </c>
      <c r="EZ15" s="38">
        <v>6.1799999999999995E-4</v>
      </c>
      <c r="FA15" s="38">
        <v>6.1799999999999995E-4</v>
      </c>
      <c r="FB15" s="38">
        <v>6.1799999999999995E-4</v>
      </c>
      <c r="FC15" s="38">
        <v>6.1799999999999995E-4</v>
      </c>
      <c r="FD15" s="38">
        <v>6.1799999999999995E-4</v>
      </c>
      <c r="FE15" s="38">
        <v>6.1799999999999995E-4</v>
      </c>
      <c r="FF15" s="38">
        <v>6.1799999999999995E-4</v>
      </c>
      <c r="FG15" s="38">
        <v>6.1799999999999995E-4</v>
      </c>
      <c r="FH15" s="38">
        <v>6.1799999999999995E-4</v>
      </c>
      <c r="FI15" s="38">
        <v>6.1799999999999995E-4</v>
      </c>
      <c r="FJ15" s="38">
        <v>6.1799999999999995E-4</v>
      </c>
      <c r="FK15" s="38">
        <v>6.1799999999999995E-4</v>
      </c>
      <c r="FL15" s="38">
        <v>6.1799999999999995E-4</v>
      </c>
      <c r="FM15" s="38">
        <v>6.1799999999999995E-4</v>
      </c>
      <c r="FN15" s="38">
        <v>6.1799999999999995E-4</v>
      </c>
      <c r="FO15" s="38">
        <v>6.1799999999999995E-4</v>
      </c>
      <c r="FP15" s="38">
        <v>6.1799999999999995E-4</v>
      </c>
      <c r="FQ15" s="38">
        <v>6.1799999999999995E-4</v>
      </c>
      <c r="FR15" s="38">
        <v>6.1799999999999995E-4</v>
      </c>
      <c r="FS15" s="38">
        <v>6.1799999999999995E-4</v>
      </c>
      <c r="FT15" s="38">
        <v>6.1799999999999995E-4</v>
      </c>
      <c r="FU15" s="38">
        <v>6.1799999999999995E-4</v>
      </c>
      <c r="FV15" s="38">
        <v>6.1799999999999995E-4</v>
      </c>
      <c r="FW15" s="38">
        <v>6.4300000000000002E-4</v>
      </c>
      <c r="FX15" s="38">
        <v>6.4300000000000002E-4</v>
      </c>
      <c r="FY15" s="38">
        <v>6.4300000000000002E-4</v>
      </c>
      <c r="FZ15" s="38">
        <v>6.4300000000000002E-4</v>
      </c>
      <c r="GA15" s="38">
        <v>6.4300000000000002E-4</v>
      </c>
      <c r="GB15" s="38">
        <v>6.4300000000000002E-4</v>
      </c>
      <c r="GC15" s="38">
        <v>6.4300000000000002E-4</v>
      </c>
      <c r="GD15" s="38">
        <v>6.4300000000000002E-4</v>
      </c>
      <c r="GE15" s="38">
        <v>6.4300000000000002E-4</v>
      </c>
      <c r="GF15" s="38">
        <v>6.4300000000000002E-4</v>
      </c>
      <c r="GG15" s="38">
        <v>6.4300000000000002E-4</v>
      </c>
      <c r="GH15" s="38">
        <v>6.4300000000000002E-4</v>
      </c>
      <c r="GI15" s="38">
        <v>6.4300000000000002E-4</v>
      </c>
      <c r="GJ15" s="38">
        <v>6.4300000000000002E-4</v>
      </c>
      <c r="GK15" s="38">
        <v>6.4300000000000002E-4</v>
      </c>
      <c r="GL15" s="38">
        <v>6.4300000000000002E-4</v>
      </c>
      <c r="GM15" s="38">
        <v>6.4300000000000002E-4</v>
      </c>
      <c r="GN15" s="38">
        <v>6.4300000000000002E-4</v>
      </c>
      <c r="GO15" s="38">
        <v>6.4300000000000002E-4</v>
      </c>
      <c r="GP15" s="38">
        <v>6.4300000000000002E-4</v>
      </c>
      <c r="GQ15" s="38">
        <v>6.4300000000000002E-4</v>
      </c>
      <c r="GR15" s="38">
        <v>6.4300000000000002E-4</v>
      </c>
      <c r="GS15" s="38">
        <v>6.4300000000000002E-4</v>
      </c>
      <c r="GT15" s="38">
        <v>6.4300000000000002E-4</v>
      </c>
      <c r="GU15" s="38">
        <v>6.4300000000000002E-4</v>
      </c>
      <c r="GV15" s="38">
        <v>6.4300000000000002E-4</v>
      </c>
      <c r="GW15" s="38">
        <v>6.4300000000000002E-4</v>
      </c>
      <c r="GX15" s="38">
        <v>6.4300000000000002E-4</v>
      </c>
      <c r="GY15" s="38">
        <v>6.4300000000000002E-4</v>
      </c>
      <c r="GZ15" s="38">
        <v>6.4300000000000002E-4</v>
      </c>
      <c r="HA15" s="38">
        <v>6.4300000000000002E-4</v>
      </c>
      <c r="HB15" s="38">
        <v>6.4300000000000002E-4</v>
      </c>
      <c r="HC15" s="38">
        <v>6.4300000000000002E-4</v>
      </c>
      <c r="HD15" s="38">
        <v>6.4300000000000002E-4</v>
      </c>
      <c r="HE15" s="38">
        <v>6.4300000000000002E-4</v>
      </c>
      <c r="HF15" s="38">
        <v>6.4300000000000002E-4</v>
      </c>
      <c r="HG15" s="38">
        <v>6.4300000000000002E-4</v>
      </c>
      <c r="HH15" s="38">
        <v>6.4300000000000002E-4</v>
      </c>
      <c r="HI15" s="38">
        <v>6.4300000000000002E-4</v>
      </c>
      <c r="HJ15" s="38">
        <v>6.4300000000000002E-4</v>
      </c>
      <c r="HK15" s="38">
        <v>6.4300000000000002E-4</v>
      </c>
      <c r="HL15" s="38">
        <v>6.4300000000000002E-4</v>
      </c>
      <c r="HM15" s="38">
        <v>6.4300000000000002E-4</v>
      </c>
      <c r="HN15" s="38">
        <v>6.4300000000000002E-4</v>
      </c>
      <c r="HO15" s="38">
        <v>6.4300000000000002E-4</v>
      </c>
      <c r="HP15" s="38">
        <v>6.4300000000000002E-4</v>
      </c>
      <c r="HQ15" s="38">
        <v>6.4300000000000002E-4</v>
      </c>
      <c r="HR15" s="38">
        <v>6.4300000000000002E-4</v>
      </c>
      <c r="HS15" s="38">
        <v>6.4300000000000002E-4</v>
      </c>
      <c r="HT15" s="38">
        <v>6.4300000000000002E-4</v>
      </c>
      <c r="HU15" s="38">
        <v>6.4300000000000002E-4</v>
      </c>
      <c r="HV15" s="38">
        <v>6.4300000000000002E-4</v>
      </c>
      <c r="HW15" s="38">
        <v>6.4300000000000002E-4</v>
      </c>
      <c r="HX15" s="38">
        <v>6.4300000000000002E-4</v>
      </c>
      <c r="HY15" s="38">
        <v>6.4300000000000002E-4</v>
      </c>
      <c r="HZ15" s="38">
        <v>6.4300000000000002E-4</v>
      </c>
      <c r="IA15" s="38">
        <v>6.4300000000000002E-4</v>
      </c>
      <c r="IB15" s="38">
        <v>6.4300000000000002E-4</v>
      </c>
      <c r="IC15" s="38">
        <v>6.4300000000000002E-4</v>
      </c>
      <c r="ID15" s="38">
        <v>6.4300000000000002E-4</v>
      </c>
      <c r="IE15" s="38">
        <v>6.4300000000000002E-4</v>
      </c>
      <c r="IF15" s="38">
        <v>6.4300000000000002E-4</v>
      </c>
      <c r="IG15" s="38">
        <v>6.4300000000000002E-4</v>
      </c>
      <c r="IH15" s="38">
        <v>6.4300000000000002E-4</v>
      </c>
      <c r="II15" s="38">
        <v>6.4300000000000002E-4</v>
      </c>
      <c r="IJ15" s="38">
        <v>6.4300000000000002E-4</v>
      </c>
      <c r="IK15" s="44">
        <v>6.4300000000000002E-4</v>
      </c>
      <c r="IL15" s="44">
        <v>6.4300000000000002E-4</v>
      </c>
      <c r="IM15" s="44">
        <v>6.4300000000000002E-4</v>
      </c>
      <c r="IN15" s="44">
        <v>6.4300000000000002E-4</v>
      </c>
      <c r="IO15" s="44">
        <v>6.4300000000000002E-4</v>
      </c>
      <c r="IP15" s="44">
        <v>6.4300000000000002E-4</v>
      </c>
      <c r="IQ15" s="44">
        <v>6.4300000000000002E-4</v>
      </c>
      <c r="IR15" s="44">
        <v>6.4300000000000002E-4</v>
      </c>
      <c r="IS15" s="44">
        <v>6.4300000000000002E-4</v>
      </c>
      <c r="IT15" s="44">
        <v>6.4300000000000002E-4</v>
      </c>
      <c r="IU15" s="44">
        <v>6.4300000000000002E-4</v>
      </c>
      <c r="IV15" s="44">
        <v>6.4300000000000002E-4</v>
      </c>
      <c r="IW15" s="44">
        <v>6.4300000000000002E-4</v>
      </c>
      <c r="IX15" s="44">
        <v>6.4300000000000002E-4</v>
      </c>
      <c r="IY15" s="44">
        <v>6.4300000000000002E-4</v>
      </c>
      <c r="IZ15" s="44">
        <v>6.4300000000000002E-4</v>
      </c>
      <c r="JA15" s="44">
        <v>6.4300000000000002E-4</v>
      </c>
      <c r="JB15" s="44">
        <v>6.4300000000000002E-4</v>
      </c>
      <c r="JC15" s="44">
        <v>6.4300000000000002E-4</v>
      </c>
      <c r="JD15" s="44">
        <v>6.4300000000000002E-4</v>
      </c>
      <c r="JE15" s="44">
        <v>6.4300000000000002E-4</v>
      </c>
      <c r="JF15" s="44">
        <v>6.4300000000000002E-4</v>
      </c>
      <c r="JG15" s="44">
        <v>6.4300000000000002E-4</v>
      </c>
      <c r="JH15" s="44">
        <v>6.4300000000000002E-4</v>
      </c>
      <c r="JI15" s="44">
        <v>6.4300000000000002E-4</v>
      </c>
      <c r="JJ15" s="44">
        <v>6.4300000000000002E-4</v>
      </c>
      <c r="JK15" s="44">
        <v>6.4300000000000002E-4</v>
      </c>
      <c r="JL15" s="44">
        <v>6.4300000000000002E-4</v>
      </c>
      <c r="JM15" s="44">
        <v>6.4300000000000002E-4</v>
      </c>
      <c r="JN15" s="44">
        <v>6.4300000000000002E-4</v>
      </c>
      <c r="JO15" s="44">
        <v>6.4300000000000002E-4</v>
      </c>
      <c r="JP15" s="44">
        <v>6.4300000000000002E-4</v>
      </c>
      <c r="JQ15" s="44">
        <v>6.0579569999999999E-2</v>
      </c>
      <c r="JR15" s="44">
        <v>6.0579569999999999E-2</v>
      </c>
      <c r="JS15" s="44">
        <v>6.0579569999999999E-2</v>
      </c>
      <c r="JT15" s="13">
        <v>6.0581000000000003E-2</v>
      </c>
      <c r="JU15" s="13">
        <v>6.0581000000000003E-2</v>
      </c>
      <c r="JV15" s="13">
        <v>7.0797669999999993E-2</v>
      </c>
      <c r="JW15" s="13">
        <v>7.0797669999999993E-2</v>
      </c>
      <c r="JX15" s="13">
        <v>7.0797669999999993E-2</v>
      </c>
      <c r="JY15" s="13">
        <v>7.5825679999999993E-2</v>
      </c>
      <c r="JZ15" s="13">
        <v>7.5825679999999993E-2</v>
      </c>
      <c r="KA15" s="13">
        <f>75825.68/1000000</f>
        <v>7.5825679999999993E-2</v>
      </c>
      <c r="KB15" s="13">
        <v>7.5825679999999993E-2</v>
      </c>
      <c r="KC15" s="13">
        <f>75825/1000000</f>
        <v>7.5825000000000004E-2</v>
      </c>
      <c r="KD15" s="13">
        <f>75825.68/1000000</f>
        <v>7.5825679999999993E-2</v>
      </c>
      <c r="KE15" s="13">
        <v>7.5825000000000004E-2</v>
      </c>
      <c r="KF15" s="13">
        <v>7.5825679999999993E-2</v>
      </c>
      <c r="KG15" s="13">
        <v>7.5825679999999993E-2</v>
      </c>
      <c r="KH15" s="13">
        <v>0.21629966</v>
      </c>
      <c r="KI15" s="49">
        <v>0.21629922500000001</v>
      </c>
      <c r="KJ15" s="13">
        <v>0.21629899999999999</v>
      </c>
      <c r="KK15" s="13">
        <v>0.21629899999999999</v>
      </c>
      <c r="KL15" s="13">
        <f>216299.66/1000000</f>
        <v>0.21629966</v>
      </c>
      <c r="KM15" s="13">
        <f>216299.66/1000000</f>
        <v>0.21629966</v>
      </c>
      <c r="KN15" s="13">
        <v>0.21629966</v>
      </c>
      <c r="KO15" s="13">
        <v>0.21629966</v>
      </c>
      <c r="KP15" s="13">
        <v>0.21629899999999999</v>
      </c>
      <c r="KQ15" s="13">
        <v>0.21629899999999999</v>
      </c>
      <c r="KR15" s="13">
        <v>0.21629899999999999</v>
      </c>
      <c r="KS15" s="13">
        <v>0.21629899999999999</v>
      </c>
    </row>
    <row r="16" spans="2:305 16294:16295" x14ac:dyDescent="0.25">
      <c r="B16" s="31" t="s">
        <v>51</v>
      </c>
      <c r="C16" s="32" t="s">
        <v>71</v>
      </c>
      <c r="D16" s="36" t="s">
        <v>51</v>
      </c>
      <c r="E16" s="40">
        <v>68.299089726918098</v>
      </c>
      <c r="F16" s="38">
        <v>68.299089726918098</v>
      </c>
      <c r="G16" s="38">
        <v>68.299089726918098</v>
      </c>
      <c r="H16" s="38">
        <v>68.299089726918098</v>
      </c>
      <c r="I16" s="38">
        <v>68.299089726918098</v>
      </c>
      <c r="J16" s="38">
        <v>68.299089726918098</v>
      </c>
      <c r="K16" s="38">
        <v>68.299089726918098</v>
      </c>
      <c r="L16" s="38">
        <v>68.299089726918098</v>
      </c>
      <c r="M16" s="38">
        <v>68.299089726918098</v>
      </c>
      <c r="N16" s="38">
        <v>68.299089726918098</v>
      </c>
      <c r="O16" s="38">
        <v>68.299089726918098</v>
      </c>
      <c r="P16" s="38">
        <v>68.299089726918098</v>
      </c>
      <c r="Q16" s="38">
        <v>77.420026007802292</v>
      </c>
      <c r="R16" s="38">
        <v>77.464239271781508</v>
      </c>
      <c r="S16" s="38">
        <v>74.993498049414796</v>
      </c>
      <c r="T16" s="38">
        <v>76.592977893368001</v>
      </c>
      <c r="U16" s="38">
        <v>77.479843953186005</v>
      </c>
      <c r="V16" s="38">
        <v>78.712613784135186</v>
      </c>
      <c r="W16" s="38">
        <v>77.159947984395302</v>
      </c>
      <c r="X16" s="38">
        <v>79.4850455136541</v>
      </c>
      <c r="Y16" s="38">
        <v>85.079323797139097</v>
      </c>
      <c r="Z16" s="38">
        <v>81.591677503251006</v>
      </c>
      <c r="AA16" s="38">
        <v>79.732119635890797</v>
      </c>
      <c r="AB16" s="38">
        <v>80.5149544863459</v>
      </c>
      <c r="AC16" s="38">
        <v>81.997399219765896</v>
      </c>
      <c r="AD16" s="38">
        <v>86.169050715214595</v>
      </c>
      <c r="AE16" s="38">
        <v>87.955786736020798</v>
      </c>
      <c r="AF16" s="38">
        <v>90.265279583875198</v>
      </c>
      <c r="AG16" s="38">
        <v>0.20026007802340701</v>
      </c>
      <c r="AH16" s="38">
        <v>0.19505851755526699</v>
      </c>
      <c r="AI16" s="38">
        <v>0.18985695708712599</v>
      </c>
      <c r="AJ16" s="38">
        <v>0.192457737321196</v>
      </c>
      <c r="AK16" s="38">
        <v>0.197659297789337</v>
      </c>
      <c r="AL16" s="38">
        <v>0.19505851755526699</v>
      </c>
      <c r="AM16" s="38">
        <v>0.197659297789337</v>
      </c>
      <c r="AN16" s="38">
        <v>0.21326397919375797</v>
      </c>
      <c r="AO16" s="38">
        <v>0.226267880364109</v>
      </c>
      <c r="AP16" s="38">
        <v>0.221066319895969</v>
      </c>
      <c r="AQ16" s="38">
        <v>0.20806241872561798</v>
      </c>
      <c r="AR16" s="38">
        <v>0.20806241872561798</v>
      </c>
      <c r="AS16" s="38">
        <v>0.226267880364109</v>
      </c>
      <c r="AT16" s="38">
        <v>0.21326397919375797</v>
      </c>
      <c r="AU16" s="38">
        <v>0.21846553966189899</v>
      </c>
      <c r="AV16" s="38">
        <v>0.23146944083224999</v>
      </c>
      <c r="AW16" s="38">
        <v>0.23667100130038998</v>
      </c>
      <c r="AX16" s="38">
        <v>0.23927178153445999</v>
      </c>
      <c r="AY16" s="38">
        <v>0.24447334200260101</v>
      </c>
      <c r="AZ16" s="38">
        <v>0.25747724317295201</v>
      </c>
      <c r="BA16" s="38">
        <v>0.25227568270481099</v>
      </c>
      <c r="BB16" s="38">
        <v>0.24447334200260101</v>
      </c>
      <c r="BC16" s="38">
        <v>0.26007802340702202</v>
      </c>
      <c r="BD16" s="38">
        <v>0.23667100130038998</v>
      </c>
      <c r="BE16" s="38">
        <v>0.24447334200260101</v>
      </c>
      <c r="BF16" s="38">
        <v>0.241872561768531</v>
      </c>
      <c r="BG16" s="38">
        <v>0.241872561768531</v>
      </c>
      <c r="BH16" s="38">
        <v>0.25227568270481099</v>
      </c>
      <c r="BI16" s="38">
        <v>0.254876462938882</v>
      </c>
      <c r="BJ16" s="38">
        <v>0.26527958387516298</v>
      </c>
      <c r="BK16" s="38">
        <v>0.27828348504551403</v>
      </c>
      <c r="BL16" s="38">
        <v>0.270481144343303</v>
      </c>
      <c r="BM16" s="38">
        <v>0.26267880364109197</v>
      </c>
      <c r="BN16" s="38">
        <v>0.270481144343303</v>
      </c>
      <c r="BO16" s="38">
        <v>0.26267880364109197</v>
      </c>
      <c r="BP16" s="38">
        <v>0.26788036410923305</v>
      </c>
      <c r="BQ16" s="38">
        <v>0.25747724317295201</v>
      </c>
      <c r="BR16" s="38">
        <v>0.270481144343303</v>
      </c>
      <c r="BS16" s="38">
        <v>0.26527958387516298</v>
      </c>
      <c r="BT16" s="38">
        <v>0.26788036410923305</v>
      </c>
      <c r="BU16" s="38">
        <v>0.28868660598179502</v>
      </c>
      <c r="BV16" s="38">
        <v>0.29128738621586497</v>
      </c>
      <c r="BW16" s="38">
        <v>0.30429128738621597</v>
      </c>
      <c r="BX16" s="38">
        <v>0.31989596879063698</v>
      </c>
      <c r="BY16" s="38">
        <v>0.34850455136540998</v>
      </c>
      <c r="BZ16" s="38">
        <v>0.34330299089726901</v>
      </c>
      <c r="CA16" s="38">
        <v>0.35370611183355</v>
      </c>
      <c r="CB16" s="38">
        <v>0.40312093628088402</v>
      </c>
      <c r="CC16" s="38">
        <v>0.40312093628088402</v>
      </c>
      <c r="CD16" s="38">
        <v>0.35890767230169102</v>
      </c>
      <c r="CE16" s="38">
        <v>0.39271781534460298</v>
      </c>
      <c r="CF16" s="38">
        <v>0.382314694408323</v>
      </c>
      <c r="CG16" s="38">
        <v>0.369310793237971</v>
      </c>
      <c r="CH16" s="38">
        <v>0.37191157347204201</v>
      </c>
      <c r="CI16" s="38">
        <v>0.39271781534460298</v>
      </c>
      <c r="CJ16" s="38">
        <v>0.39271781534460298</v>
      </c>
      <c r="CK16" s="38">
        <v>0.397919375812744</v>
      </c>
      <c r="CL16" s="38">
        <v>0.41612483745123496</v>
      </c>
      <c r="CM16" s="38">
        <v>0.40832249674902499</v>
      </c>
      <c r="CN16" s="38">
        <v>0.42132639791937598</v>
      </c>
      <c r="CO16" s="38">
        <v>0.40572171651495398</v>
      </c>
      <c r="CP16" s="38">
        <v>0.40052015604681401</v>
      </c>
      <c r="CQ16" s="38">
        <v>0.410923276983095</v>
      </c>
      <c r="CR16" s="38">
        <v>0.41612483745123496</v>
      </c>
      <c r="CS16" s="38">
        <v>0.46033810143042897</v>
      </c>
      <c r="CT16" s="38">
        <v>0.48374512353706101</v>
      </c>
      <c r="CU16" s="38">
        <v>0.48374512353706101</v>
      </c>
      <c r="CV16" s="38">
        <v>0.51490000000000002</v>
      </c>
      <c r="CW16" s="38">
        <v>0.57130000000000003</v>
      </c>
      <c r="CX16" s="38">
        <v>0.60160000000000002</v>
      </c>
      <c r="CY16" s="38">
        <v>0.56659999999999999</v>
      </c>
      <c r="CZ16" s="38">
        <v>0.54139999999999999</v>
      </c>
      <c r="DA16" s="38">
        <v>0.547724317295189</v>
      </c>
      <c r="DB16" s="38">
        <v>0.57063459037711295</v>
      </c>
      <c r="DC16" s="38">
        <v>0.56640000000000001</v>
      </c>
      <c r="DD16" s="38">
        <v>0.5131</v>
      </c>
      <c r="DE16" s="38">
        <v>0.55659999999999998</v>
      </c>
      <c r="DF16" s="38">
        <v>0.44700000000000001</v>
      </c>
      <c r="DG16" s="38">
        <v>0.50270000000000004</v>
      </c>
      <c r="DH16" s="38">
        <v>0.54479999999999995</v>
      </c>
      <c r="DI16" s="38">
        <v>0.57340000000000002</v>
      </c>
      <c r="DJ16" s="38">
        <v>0.58109999999999995</v>
      </c>
      <c r="DK16" s="38">
        <v>0.56859999999999999</v>
      </c>
      <c r="DL16" s="38">
        <v>0.5494</v>
      </c>
      <c r="DM16" s="38">
        <v>0.60470000000000002</v>
      </c>
      <c r="DN16" s="38">
        <v>0.57369999999999999</v>
      </c>
      <c r="DO16" s="38">
        <v>0.5897</v>
      </c>
      <c r="DP16" s="38">
        <v>0.58889999999999998</v>
      </c>
      <c r="DQ16" s="38">
        <v>0.62190000000000001</v>
      </c>
      <c r="DR16" s="38">
        <v>0.64510000000000001</v>
      </c>
      <c r="DS16" s="38">
        <v>0.72760000000000002</v>
      </c>
      <c r="DT16" s="38">
        <v>0.67769999999999997</v>
      </c>
      <c r="DU16" s="38">
        <v>0.66830000000000001</v>
      </c>
      <c r="DV16" s="38">
        <v>0.69010000000000005</v>
      </c>
      <c r="DW16" s="38">
        <v>0.68730000000000002</v>
      </c>
      <c r="DX16" s="38">
        <v>0.72829999999999995</v>
      </c>
      <c r="DY16" s="38">
        <v>0.75319999999999998</v>
      </c>
      <c r="DZ16" s="38">
        <v>0.76619999999999999</v>
      </c>
      <c r="EA16" s="38">
        <v>0.73</v>
      </c>
      <c r="EB16" s="38">
        <v>0.77085045513654105</v>
      </c>
      <c r="EC16" s="38">
        <v>0.80900000000000005</v>
      </c>
      <c r="ED16" s="38">
        <v>0.83950000000000002</v>
      </c>
      <c r="EE16" s="38">
        <v>0.85780000000000001</v>
      </c>
      <c r="EF16" s="38">
        <v>0.87780000000000002</v>
      </c>
      <c r="EG16" s="38">
        <v>0.82730000000000004</v>
      </c>
      <c r="EH16" s="38">
        <v>0.87229999999999996</v>
      </c>
      <c r="EI16" s="38">
        <v>0.88470000000000004</v>
      </c>
      <c r="EJ16" s="38">
        <v>0.9657</v>
      </c>
      <c r="EK16" s="38">
        <v>0.94550000000000001</v>
      </c>
      <c r="EL16" s="38">
        <v>0.92700910273081905</v>
      </c>
      <c r="EM16" s="38">
        <v>0.99770000000000003</v>
      </c>
      <c r="EN16" s="38">
        <v>1.1268</v>
      </c>
      <c r="EO16" s="38">
        <v>1.0027999999999999</v>
      </c>
      <c r="EP16" s="38">
        <v>1.06178933680104</v>
      </c>
      <c r="EQ16" s="38">
        <v>1.0795999999999999</v>
      </c>
      <c r="ER16" s="38">
        <v>0.96640000000000004</v>
      </c>
      <c r="ES16" s="38">
        <v>1.0737000000000001</v>
      </c>
      <c r="ET16" s="38">
        <v>1.0650533159948001</v>
      </c>
      <c r="EU16" s="38">
        <v>1.0302028608582599</v>
      </c>
      <c r="EV16" s="38">
        <v>1.0285</v>
      </c>
      <c r="EW16" s="38">
        <v>0.96190637191157302</v>
      </c>
      <c r="EX16" s="38">
        <v>0.98653836150845298</v>
      </c>
      <c r="EY16" s="38">
        <v>0.99734460338101394</v>
      </c>
      <c r="EZ16" s="38">
        <v>1.04483745123537</v>
      </c>
      <c r="FA16" s="38">
        <v>1.0905045513654099</v>
      </c>
      <c r="FB16" s="38">
        <v>1.0627906371911602</v>
      </c>
      <c r="FC16" s="38">
        <v>1.0591183355006502</v>
      </c>
      <c r="FD16" s="38">
        <v>1.03450975292588</v>
      </c>
      <c r="FE16" s="38">
        <v>1.0372600000000001</v>
      </c>
      <c r="FF16" s="38">
        <v>0.98712353706111811</v>
      </c>
      <c r="FG16" s="38">
        <v>0.98656957087126096</v>
      </c>
      <c r="FH16" s="38">
        <v>0.91089466840052002</v>
      </c>
      <c r="FI16" s="38">
        <v>0.85709999999999997</v>
      </c>
      <c r="FJ16" s="38">
        <v>0.76772691807542304</v>
      </c>
      <c r="FK16" s="38">
        <v>0.82282964889466792</v>
      </c>
      <c r="FL16" s="38">
        <v>0.86167750325097503</v>
      </c>
      <c r="FM16" s="38">
        <v>0.82721456436931096</v>
      </c>
      <c r="FN16" s="38">
        <v>0.82699999999999996</v>
      </c>
      <c r="FO16" s="38">
        <v>0.77400000000000002</v>
      </c>
      <c r="FP16" s="38">
        <v>0.74</v>
      </c>
      <c r="FQ16" s="38">
        <v>0.76859999999999995</v>
      </c>
      <c r="FR16" s="38">
        <v>0.81914174252275707</v>
      </c>
      <c r="FS16" s="38">
        <v>0.80035630689206805</v>
      </c>
      <c r="FT16" s="38">
        <v>0.83163068920676197</v>
      </c>
      <c r="FU16" s="38">
        <v>0.80300000000000005</v>
      </c>
      <c r="FV16" s="38">
        <v>0.85270000000000001</v>
      </c>
      <c r="FW16" s="38">
        <v>0.83150065019505792</v>
      </c>
      <c r="FX16" s="38">
        <v>0.82720000000000005</v>
      </c>
      <c r="FY16" s="38">
        <v>0.77559999999999996</v>
      </c>
      <c r="FZ16" s="38">
        <v>0.75370000000000004</v>
      </c>
      <c r="GA16" s="38">
        <v>0.74019999999999997</v>
      </c>
      <c r="GB16" s="38">
        <v>0.76039999999999996</v>
      </c>
      <c r="GC16" s="38">
        <v>0.82492587776332893</v>
      </c>
      <c r="GD16" s="38">
        <v>0.77955266579974003</v>
      </c>
      <c r="GE16" s="38">
        <v>0.7634694408322501</v>
      </c>
      <c r="GF16" s="38">
        <v>0.76004161248374502</v>
      </c>
      <c r="GG16" s="38">
        <v>0.76549999999999996</v>
      </c>
      <c r="GH16" s="38">
        <v>0.75460000000000005</v>
      </c>
      <c r="GI16" s="38">
        <v>0.70409999999999995</v>
      </c>
      <c r="GJ16" s="38">
        <v>0.73350000000000004</v>
      </c>
      <c r="GK16" s="38">
        <v>0.71640000000000004</v>
      </c>
      <c r="GL16" s="38">
        <v>0.73388556566970098</v>
      </c>
      <c r="GM16" s="38">
        <v>0.688353706111834</v>
      </c>
      <c r="GN16" s="38">
        <v>0.68183094928478494</v>
      </c>
      <c r="GO16" s="38">
        <v>0.71852795838751593</v>
      </c>
      <c r="GP16" s="38">
        <v>0.79965929778933698</v>
      </c>
      <c r="GQ16" s="38">
        <v>0.79049999999999998</v>
      </c>
      <c r="GR16" s="38">
        <v>0.83118335500650198</v>
      </c>
      <c r="GS16" s="38">
        <v>0.77955526657997398</v>
      </c>
      <c r="GT16" s="38">
        <v>0.85460000000000003</v>
      </c>
      <c r="GU16" s="38">
        <v>0.86829999999999996</v>
      </c>
      <c r="GV16" s="38">
        <v>0.84154746423927207</v>
      </c>
      <c r="GW16" s="38">
        <v>0.84553966189856999</v>
      </c>
      <c r="GX16" s="38">
        <v>0.820988296488947</v>
      </c>
      <c r="GY16" s="38">
        <v>0.75229908972691806</v>
      </c>
      <c r="GZ16" s="38">
        <v>0.73735240572171601</v>
      </c>
      <c r="HA16" s="38">
        <v>0.77669999999999995</v>
      </c>
      <c r="HB16" s="38">
        <v>0.79849999999999999</v>
      </c>
      <c r="HC16" s="38">
        <v>0.80269999999999997</v>
      </c>
      <c r="HD16" s="38">
        <v>0.812039011703511</v>
      </c>
      <c r="HE16" s="38">
        <v>0.81544343302990907</v>
      </c>
      <c r="HF16" s="38">
        <v>0.79782314694408307</v>
      </c>
      <c r="HG16" s="38">
        <v>0.81610000000000005</v>
      </c>
      <c r="HH16" s="38">
        <v>0.84814824447334192</v>
      </c>
      <c r="HI16" s="38">
        <v>0.82213524057217202</v>
      </c>
      <c r="HJ16" s="38">
        <v>0.81606501950585197</v>
      </c>
      <c r="HK16" s="38">
        <v>0.81920416124837403</v>
      </c>
      <c r="HL16" s="38">
        <v>0.83697529258777603</v>
      </c>
      <c r="HM16" s="38">
        <v>0.864096228868661</v>
      </c>
      <c r="HN16" s="38">
        <v>0.84460078023407004</v>
      </c>
      <c r="HO16" s="38">
        <v>0.85171131339401795</v>
      </c>
      <c r="HP16" s="38">
        <v>0.84306111833550101</v>
      </c>
      <c r="HQ16" s="38">
        <v>0.83437451235370619</v>
      </c>
      <c r="HR16" s="38">
        <v>0.80514174252275683</v>
      </c>
      <c r="HS16" s="38">
        <v>0.78487646293888169</v>
      </c>
      <c r="HT16" s="38">
        <v>0.77342262678803642</v>
      </c>
      <c r="HU16" s="38">
        <v>0.7641378413524057</v>
      </c>
      <c r="HV16" s="38">
        <v>0.78250975292587777</v>
      </c>
      <c r="HW16" s="38">
        <v>0.78519895968790632</v>
      </c>
      <c r="HX16" s="38">
        <v>0.82416384915474639</v>
      </c>
      <c r="HY16" s="38">
        <v>0.84745383615084535</v>
      </c>
      <c r="HZ16" s="38">
        <v>0.84379453836150842</v>
      </c>
      <c r="IA16" s="38">
        <v>0.83099089726918074</v>
      </c>
      <c r="IB16" s="38">
        <v>0.82277503250975292</v>
      </c>
      <c r="IC16" s="38">
        <v>0.83892327698309499</v>
      </c>
      <c r="ID16" s="38">
        <v>0.89459817945383602</v>
      </c>
      <c r="IE16" s="38">
        <v>0.90633550065019508</v>
      </c>
      <c r="IF16" s="38">
        <v>0.9769518855656697</v>
      </c>
      <c r="IG16" s="38">
        <v>0.94290767230169048</v>
      </c>
      <c r="IH16" s="38">
        <v>0.97087126137841351</v>
      </c>
      <c r="II16" s="38">
        <v>0.94070741222366716</v>
      </c>
      <c r="IJ16" s="38">
        <v>0.97555006501950592</v>
      </c>
      <c r="IK16" s="44">
        <f>'[1]CBO Bal Sheet 1'!$D$6/1000000/0.3845</f>
        <v>1.0218153446033811</v>
      </c>
      <c r="IL16" s="44">
        <f>'[2]CBO Bal Sheet 1'!$D$6/1000000/0.3845</f>
        <v>1.0185539661898568</v>
      </c>
      <c r="IM16" s="44">
        <f>'[3]CBO Bal Sheet 1'!$D$6/1000000/0.3845</f>
        <v>1.0178283485045514</v>
      </c>
      <c r="IN16" s="44">
        <f>'[4]CBO Bal Sheet 1'!$D$6/1000000/0.3845</f>
        <v>1.0926397919375812</v>
      </c>
      <c r="IO16" s="44">
        <f>'[5]CBO Bal Sheet 1'!$D$6/1000000/0.3845</f>
        <v>1.1171599479843952</v>
      </c>
      <c r="IP16" s="44">
        <v>1.1464967490247073</v>
      </c>
      <c r="IQ16" s="44">
        <v>1.2696358907672303</v>
      </c>
      <c r="IR16" s="44">
        <v>1.2761820546163849</v>
      </c>
      <c r="IS16" s="13">
        <v>1.2158101430429127</v>
      </c>
      <c r="IT16" s="13">
        <v>1.2072639791937581</v>
      </c>
      <c r="IU16" s="13">
        <v>1.146852299089727</v>
      </c>
      <c r="IV16" s="13">
        <v>1.2200304525357608</v>
      </c>
      <c r="IW16" s="13">
        <v>1.1966579973992197</v>
      </c>
      <c r="IX16" s="13">
        <v>1.1249596879063719</v>
      </c>
      <c r="IY16" s="13">
        <v>1.1010247074122237</v>
      </c>
      <c r="IZ16" s="13">
        <v>1.1367906371911574</v>
      </c>
      <c r="JA16" s="13">
        <v>1.2286527958387516</v>
      </c>
      <c r="JB16" s="13">
        <v>1.1409804941482444</v>
      </c>
      <c r="JC16" s="13">
        <v>1.1657399219765929</v>
      </c>
      <c r="JD16" s="13">
        <v>1.1663901170351105</v>
      </c>
      <c r="JE16" s="13">
        <v>1.1261266814044213</v>
      </c>
      <c r="JF16" s="13">
        <v>1.1464759427828348</v>
      </c>
      <c r="JG16" s="13">
        <v>1.1429934980494147</v>
      </c>
      <c r="JH16" s="13">
        <v>1.1753888166449935</v>
      </c>
      <c r="JI16" s="48">
        <v>1.1539765929778933</v>
      </c>
      <c r="JJ16" s="13">
        <v>1.2238751625487645</v>
      </c>
      <c r="JK16" s="13">
        <v>1.2453211963589075</v>
      </c>
      <c r="JL16" s="13">
        <v>1.2189069154746426</v>
      </c>
      <c r="JM16" s="13">
        <v>1.1802827282184656</v>
      </c>
      <c r="JN16" s="13">
        <v>1.1577573706111834</v>
      </c>
      <c r="JO16" s="13">
        <v>1.1321734954486347</v>
      </c>
      <c r="JP16" s="13">
        <v>1.0954928478543564</v>
      </c>
      <c r="JQ16" s="13">
        <v>100.60047807282184</v>
      </c>
      <c r="JR16" s="13">
        <v>99.136838434330301</v>
      </c>
      <c r="JS16" s="13">
        <v>107.60898693368011</v>
      </c>
      <c r="JT16" s="13">
        <v>110.49957747204162</v>
      </c>
      <c r="JU16" s="13">
        <v>116.7493313810143</v>
      </c>
      <c r="JV16" s="13">
        <v>129.61524510013004</v>
      </c>
      <c r="JW16" s="13">
        <v>139.41963849154746</v>
      </c>
      <c r="JX16" s="13">
        <v>140.36970146163847</v>
      </c>
      <c r="JY16" s="13">
        <v>148.94697173472039</v>
      </c>
      <c r="JZ16" s="13">
        <v>145.53523016905069</v>
      </c>
      <c r="KA16" s="13">
        <v>148.79759817945384</v>
      </c>
      <c r="KB16" s="13">
        <v>187.40276985435631</v>
      </c>
      <c r="KC16" s="13">
        <v>179.58878867620285</v>
      </c>
      <c r="KD16" s="13">
        <v>192.20646821586476</v>
      </c>
      <c r="KE16" s="13">
        <v>198.21542594538363</v>
      </c>
      <c r="KF16" s="13">
        <v>200.47532337841352</v>
      </c>
      <c r="KG16" s="13">
        <v>239.28577523276985</v>
      </c>
      <c r="KH16" s="49">
        <v>442.60557087126136</v>
      </c>
      <c r="KI16" s="13">
        <v>488.94661066579971</v>
      </c>
      <c r="KJ16" s="13">
        <v>493.62191333159944</v>
      </c>
      <c r="KK16" s="13">
        <v>503.40094979713916</v>
      </c>
      <c r="KL16" s="13">
        <v>502.89359041612477</v>
      </c>
      <c r="KM16" s="13">
        <v>528.66108998439518</v>
      </c>
      <c r="KN16" s="13">
        <v>541.48144795578673</v>
      </c>
      <c r="KO16" s="13">
        <v>570.77801340702206</v>
      </c>
      <c r="KP16" s="13">
        <v>637.17307565929775</v>
      </c>
      <c r="KQ16" s="13">
        <v>614.58210939401818</v>
      </c>
      <c r="KR16" s="13">
        <v>607.93725629388814</v>
      </c>
      <c r="KS16" s="13">
        <v>648.21252562808843</v>
      </c>
    </row>
    <row r="17" spans="2:305" ht="15.75" thickBot="1" x14ac:dyDescent="0.3">
      <c r="B17" s="33" t="s">
        <v>23</v>
      </c>
      <c r="C17" s="34" t="s">
        <v>27</v>
      </c>
      <c r="D17" s="37" t="s">
        <v>23</v>
      </c>
      <c r="E17" s="24">
        <v>2318.9</v>
      </c>
      <c r="F17" s="25">
        <v>2034.8</v>
      </c>
      <c r="G17" s="25">
        <v>1937.7</v>
      </c>
      <c r="H17" s="25">
        <v>1834.8</v>
      </c>
      <c r="I17" s="25">
        <v>1869</v>
      </c>
      <c r="J17" s="25">
        <v>1634</v>
      </c>
      <c r="K17" s="25">
        <v>1672.8</v>
      </c>
      <c r="L17" s="25">
        <v>1791.4</v>
      </c>
      <c r="M17" s="25">
        <v>1785.6</v>
      </c>
      <c r="N17" s="25">
        <v>2002.3</v>
      </c>
      <c r="O17" s="25">
        <v>2129.1999999999998</v>
      </c>
      <c r="P17" s="25">
        <v>2310.9</v>
      </c>
      <c r="Q17" s="25">
        <v>2107.3000000000002</v>
      </c>
      <c r="R17" s="25">
        <v>1954.1</v>
      </c>
      <c r="S17" s="25">
        <v>1989.7</v>
      </c>
      <c r="T17" s="25">
        <v>2057.3000000000002</v>
      </c>
      <c r="U17" s="25">
        <v>2133.5</v>
      </c>
      <c r="V17" s="25">
        <v>2033.3</v>
      </c>
      <c r="W17" s="25">
        <v>2105.9</v>
      </c>
      <c r="X17" s="25">
        <v>2257.1999999999998</v>
      </c>
      <c r="Y17" s="25">
        <v>2321.8000000000002</v>
      </c>
      <c r="Z17" s="25">
        <v>2425.1999999999998</v>
      </c>
      <c r="AA17" s="25">
        <v>2358.6</v>
      </c>
      <c r="AB17" s="25">
        <v>2277</v>
      </c>
      <c r="AC17" s="25">
        <v>2371.6</v>
      </c>
      <c r="AD17" s="25">
        <v>2511.3000000000002</v>
      </c>
      <c r="AE17" s="25">
        <v>2538</v>
      </c>
      <c r="AF17" s="25">
        <v>2771.8</v>
      </c>
      <c r="AG17" s="25">
        <v>2935.8</v>
      </c>
      <c r="AH17" s="25">
        <v>3132.6</v>
      </c>
      <c r="AI17" s="25">
        <v>3075</v>
      </c>
      <c r="AJ17" s="25">
        <v>2849.5</v>
      </c>
      <c r="AK17" s="25">
        <v>2936.7</v>
      </c>
      <c r="AL17" s="25">
        <v>2967.6</v>
      </c>
      <c r="AM17" s="25">
        <v>2930.8</v>
      </c>
      <c r="AN17" s="25">
        <v>3064.8</v>
      </c>
      <c r="AO17" s="25">
        <v>2925.7</v>
      </c>
      <c r="AP17" s="25">
        <v>3008.5</v>
      </c>
      <c r="AQ17" s="25">
        <v>3138.6</v>
      </c>
      <c r="AR17" s="25">
        <v>3299.9425999999999</v>
      </c>
      <c r="AS17" s="25">
        <v>3498.85</v>
      </c>
      <c r="AT17" s="25">
        <v>3505.64</v>
      </c>
      <c r="AU17" s="25">
        <v>3224.81</v>
      </c>
      <c r="AV17" s="25">
        <v>3101.1255000000001</v>
      </c>
      <c r="AW17" s="25">
        <v>3145.9378000000002</v>
      </c>
      <c r="AX17" s="25">
        <v>3053.04</v>
      </c>
      <c r="AY17" s="25">
        <v>3095.7489999999998</v>
      </c>
      <c r="AZ17" s="25">
        <v>3466.63</v>
      </c>
      <c r="BA17" s="25">
        <v>3562.14</v>
      </c>
      <c r="BB17" s="25">
        <v>3399.33</v>
      </c>
      <c r="BC17" s="25">
        <v>3551.75</v>
      </c>
      <c r="BD17" s="25">
        <v>3479.7402999999999</v>
      </c>
      <c r="BE17" s="25">
        <v>3566.7905999999998</v>
      </c>
      <c r="BF17" s="25">
        <v>3682.2516000000001</v>
      </c>
      <c r="BG17" s="25">
        <v>3362.9971999999998</v>
      </c>
      <c r="BH17" s="25">
        <v>3254.0228000000002</v>
      </c>
      <c r="BI17" s="25">
        <v>3073.9002</v>
      </c>
      <c r="BJ17" s="25">
        <v>3244.3461000000002</v>
      </c>
      <c r="BK17" s="25">
        <v>3290.6932000000002</v>
      </c>
      <c r="BL17" s="25">
        <v>3484.4987999999998</v>
      </c>
      <c r="BM17" s="25">
        <v>3528.2820999999999</v>
      </c>
      <c r="BN17" s="25">
        <v>3571.9213</v>
      </c>
      <c r="BO17" s="25">
        <v>3352.4801000000002</v>
      </c>
      <c r="BP17" s="25">
        <v>3774.2620999999999</v>
      </c>
      <c r="BQ17" s="25">
        <v>4059.4809</v>
      </c>
      <c r="BR17" s="25">
        <v>4212.7127</v>
      </c>
      <c r="BS17" s="25">
        <v>4511.4076999999997</v>
      </c>
      <c r="BT17" s="25">
        <v>4120.6754000000001</v>
      </c>
      <c r="BU17" s="25">
        <v>4421.5308000000005</v>
      </c>
      <c r="BV17" s="25">
        <v>4348.7776999999996</v>
      </c>
      <c r="BW17" s="25">
        <v>4147.4979000000003</v>
      </c>
      <c r="BX17" s="25">
        <v>4308.6611999999996</v>
      </c>
      <c r="BY17" s="25">
        <v>4245.1423999999997</v>
      </c>
      <c r="BZ17" s="25">
        <v>4467.6904999999997</v>
      </c>
      <c r="CA17" s="25">
        <v>4600.5556999999999</v>
      </c>
      <c r="CB17" s="25">
        <v>4433.8011999999999</v>
      </c>
      <c r="CC17" s="25">
        <v>4882.6848</v>
      </c>
      <c r="CD17" s="25">
        <v>4752.0625</v>
      </c>
      <c r="CE17" s="25">
        <v>4809.1324999999997</v>
      </c>
      <c r="CF17" s="25">
        <v>4707.3454000000002</v>
      </c>
      <c r="CG17" s="25">
        <v>4777.3217000000004</v>
      </c>
      <c r="CH17" s="25">
        <v>4811.8576999999996</v>
      </c>
      <c r="CI17" s="25">
        <v>4447.5859</v>
      </c>
      <c r="CJ17" s="25">
        <v>4970.1646000000001</v>
      </c>
      <c r="CK17" s="25">
        <v>5126.1571000000004</v>
      </c>
      <c r="CL17" s="25">
        <v>4948.4089999999997</v>
      </c>
      <c r="CM17" s="25">
        <v>5725.5163000000002</v>
      </c>
      <c r="CN17" s="25">
        <v>5791.4673000000003</v>
      </c>
      <c r="CO17" s="25">
        <v>5899.4174000000003</v>
      </c>
      <c r="CP17" s="25">
        <v>6880.8580000000002</v>
      </c>
      <c r="CQ17" s="25">
        <v>6519.0622999999996</v>
      </c>
      <c r="CR17" s="39">
        <v>6725.2987000000003</v>
      </c>
      <c r="CS17" s="39">
        <v>7505.4889999999996</v>
      </c>
      <c r="CT17" s="39">
        <v>7860.7363999999998</v>
      </c>
      <c r="CU17" s="39">
        <v>8909.1003999999994</v>
      </c>
      <c r="CV17" s="39">
        <v>9485.1164000000008</v>
      </c>
      <c r="CW17" s="39">
        <v>9873.7407000000003</v>
      </c>
      <c r="CX17" s="39">
        <v>9777.52</v>
      </c>
      <c r="CY17" s="39">
        <v>10367.256299999999</v>
      </c>
      <c r="CZ17" s="39">
        <v>10180.932199999999</v>
      </c>
      <c r="DA17" s="39">
        <v>10281.880800000001</v>
      </c>
      <c r="DB17" s="39">
        <v>10005.450500000001</v>
      </c>
      <c r="DC17" s="39">
        <v>10281.290000000001</v>
      </c>
      <c r="DD17" s="39">
        <v>9688.15</v>
      </c>
      <c r="DE17" s="39">
        <v>10281.290000000001</v>
      </c>
      <c r="DF17" s="39">
        <v>10477.58</v>
      </c>
      <c r="DG17" s="39">
        <v>11259.433000000001</v>
      </c>
      <c r="DH17" s="39">
        <v>11541.12</v>
      </c>
      <c r="DI17" s="39">
        <v>11853.8585</v>
      </c>
      <c r="DJ17" s="39">
        <v>12174.33</v>
      </c>
      <c r="DK17" s="39">
        <v>11720.9</v>
      </c>
      <c r="DL17" s="39">
        <v>11404.35</v>
      </c>
      <c r="DM17" s="39">
        <v>11331.06</v>
      </c>
      <c r="DN17" s="39">
        <v>11056.239</v>
      </c>
      <c r="DO17" s="39">
        <v>10689.324000000001</v>
      </c>
      <c r="DP17" s="39">
        <v>11192.44</v>
      </c>
      <c r="DQ17" s="39">
        <v>11177.239</v>
      </c>
      <c r="DR17" s="39">
        <v>11701.307199999999</v>
      </c>
      <c r="DS17" s="39">
        <v>11388.790999999999</v>
      </c>
      <c r="DT17" s="39">
        <v>11856.268899999999</v>
      </c>
      <c r="DU17" s="39">
        <v>12089.729300000001</v>
      </c>
      <c r="DV17" s="39">
        <v>12454.063899999999</v>
      </c>
      <c r="DW17" s="39">
        <v>13192.7934</v>
      </c>
      <c r="DX17" s="39">
        <v>13010.8912</v>
      </c>
      <c r="DY17" s="39">
        <v>12932.0674</v>
      </c>
      <c r="DZ17" s="39">
        <v>12700.714599999999</v>
      </c>
      <c r="EA17" s="39">
        <v>12845.482099999999</v>
      </c>
      <c r="EB17" s="39">
        <v>12757.65278</v>
      </c>
      <c r="EC17" s="39">
        <v>13045.691699999999</v>
      </c>
      <c r="ED17" s="39">
        <v>13959.872600000001</v>
      </c>
      <c r="EE17" s="39">
        <v>13254.6445</v>
      </c>
      <c r="EF17" s="39">
        <v>12671.349700000001</v>
      </c>
      <c r="EG17" s="39">
        <v>12403.257799999999</v>
      </c>
      <c r="EH17" s="39">
        <v>11871.3915</v>
      </c>
      <c r="EI17" s="39">
        <v>12078.7549</v>
      </c>
      <c r="EJ17" s="39">
        <v>11935.269</v>
      </c>
      <c r="EK17" s="39">
        <v>12162.676100000001</v>
      </c>
      <c r="EL17" s="39">
        <v>11973.815399999999</v>
      </c>
      <c r="EM17" s="39">
        <v>11742.502500000001</v>
      </c>
      <c r="EN17" s="39">
        <v>12251.771500000001</v>
      </c>
      <c r="EO17" s="39">
        <v>12570.968800000001</v>
      </c>
      <c r="EP17" s="39">
        <v>13241.963599999999</v>
      </c>
      <c r="EQ17" s="39">
        <v>12840.846</v>
      </c>
      <c r="ER17" s="39">
        <v>13983.179700000001</v>
      </c>
      <c r="ES17" s="39">
        <v>13854.872499999999</v>
      </c>
      <c r="ET17" s="39">
        <v>13794.098099999999</v>
      </c>
      <c r="EU17" s="39">
        <v>14090.862499999999</v>
      </c>
      <c r="EV17" s="39">
        <v>14123.7147</v>
      </c>
      <c r="EW17" s="39">
        <v>14194.904</v>
      </c>
      <c r="EX17" s="39">
        <v>13698.8477</v>
      </c>
      <c r="EY17" s="39">
        <v>14107.6613</v>
      </c>
      <c r="EZ17" s="39">
        <v>14371.473099999999</v>
      </c>
      <c r="FA17" s="39">
        <v>14296.717500000001</v>
      </c>
      <c r="FB17" s="39">
        <v>14286.3621</v>
      </c>
      <c r="FC17" s="39">
        <v>14272.025900000001</v>
      </c>
      <c r="FD17" s="39">
        <v>14014.3932</v>
      </c>
      <c r="FE17" s="39">
        <v>14819.388199999999</v>
      </c>
      <c r="FF17" s="39">
        <v>15547.640299999999</v>
      </c>
      <c r="FG17" s="39">
        <v>16151.6319</v>
      </c>
      <c r="FH17" s="39">
        <v>16470.259600000001</v>
      </c>
      <c r="FI17" s="39">
        <v>16857.728899999998</v>
      </c>
      <c r="FJ17" s="39">
        <v>16066.048500000001</v>
      </c>
      <c r="FK17" s="39">
        <v>15876.612499999999</v>
      </c>
      <c r="FL17" s="39">
        <v>15688.748</v>
      </c>
      <c r="FM17" s="39">
        <v>15786.5764</v>
      </c>
      <c r="FN17" s="39">
        <v>16215.968000000001</v>
      </c>
      <c r="FO17" s="39">
        <v>15748.229799999999</v>
      </c>
      <c r="FP17" s="39">
        <v>15552.493700000001</v>
      </c>
      <c r="FQ17" s="39">
        <v>15782.410900000001</v>
      </c>
      <c r="FR17" s="39">
        <v>16671.2104</v>
      </c>
      <c r="FS17" s="39">
        <v>17787.599699999999</v>
      </c>
      <c r="FT17" s="39">
        <v>18009.713500000002</v>
      </c>
      <c r="FU17" s="39">
        <v>18237.2775</v>
      </c>
      <c r="FV17" s="39">
        <v>18088.066900000002</v>
      </c>
      <c r="FW17" s="39">
        <v>17041.2261</v>
      </c>
      <c r="FX17" s="39">
        <v>17702.802</v>
      </c>
      <c r="FY17" s="39">
        <v>16445.508300000001</v>
      </c>
      <c r="FZ17" s="39">
        <v>16927.645799999998</v>
      </c>
      <c r="GA17" s="39">
        <v>16644.629099999998</v>
      </c>
      <c r="GB17" s="39">
        <v>15947.8899</v>
      </c>
      <c r="GC17" s="39">
        <v>17205.099399999999</v>
      </c>
      <c r="GD17" s="39">
        <v>17560.993699999999</v>
      </c>
      <c r="GE17" s="39">
        <v>17820.798699999999</v>
      </c>
      <c r="GF17" s="39">
        <v>18129.230800000001</v>
      </c>
      <c r="GG17" s="39">
        <v>19151.925899999998</v>
      </c>
      <c r="GH17" s="39">
        <v>18847.888200000001</v>
      </c>
      <c r="GI17" s="39">
        <v>18848.786400000001</v>
      </c>
      <c r="GJ17" s="39">
        <v>16868.0985</v>
      </c>
      <c r="GK17" s="39">
        <v>18417.088199999998</v>
      </c>
      <c r="GL17" s="39">
        <v>18290.5834</v>
      </c>
      <c r="GM17" s="39">
        <v>18075.937399999999</v>
      </c>
      <c r="GN17" s="39">
        <v>17190.976699999999</v>
      </c>
      <c r="GO17" s="39">
        <v>16394.637999999999</v>
      </c>
      <c r="GP17" s="39">
        <v>16323.687400000001</v>
      </c>
      <c r="GQ17" s="39">
        <v>18002.6306</v>
      </c>
      <c r="GR17" s="39">
        <v>17015.816200000001</v>
      </c>
      <c r="GS17" s="39">
        <v>18077.5978</v>
      </c>
      <c r="GT17" s="39">
        <v>21153.933199999999</v>
      </c>
      <c r="GU17" s="39">
        <v>22336.1417</v>
      </c>
      <c r="GV17" s="39">
        <v>21310.946</v>
      </c>
      <c r="GW17" s="39">
        <v>19365.487799999999</v>
      </c>
      <c r="GX17" s="39">
        <v>18897.001</v>
      </c>
      <c r="GY17" s="39">
        <v>18443.904999999999</v>
      </c>
      <c r="GZ17" s="39">
        <v>19930.643100000001</v>
      </c>
      <c r="HA17" s="39">
        <v>19204.846000000001</v>
      </c>
      <c r="HB17" s="39">
        <v>18478.265899999999</v>
      </c>
      <c r="HC17" s="39">
        <v>19958.315399999999</v>
      </c>
      <c r="HD17" s="39">
        <v>18805.487700000001</v>
      </c>
      <c r="HE17" s="39">
        <v>16856.632000000001</v>
      </c>
      <c r="HF17" s="39">
        <v>17141.956099999999</v>
      </c>
      <c r="HG17" s="39">
        <v>18522.312000000002</v>
      </c>
      <c r="HH17" s="39">
        <v>17231.152399999999</v>
      </c>
      <c r="HI17" s="39">
        <v>16835.6937</v>
      </c>
      <c r="HJ17" s="39">
        <v>15615.966361508499</v>
      </c>
      <c r="HK17" s="39">
        <v>15384.2016957087</v>
      </c>
      <c r="HL17" s="39">
        <v>15835.487498049401</v>
      </c>
      <c r="HM17" s="39">
        <v>19255.314637191201</v>
      </c>
      <c r="HN17" s="39">
        <v>18288.7660858257</v>
      </c>
      <c r="HO17" s="39">
        <v>17854.306535760701</v>
      </c>
      <c r="HP17" s="39">
        <v>16875.656205461601</v>
      </c>
      <c r="HQ17" s="39">
        <v>15742.814964889467</v>
      </c>
      <c r="HR17" s="39">
        <v>15685.911035110534</v>
      </c>
      <c r="HS17" s="39">
        <v>15133.577154746425</v>
      </c>
      <c r="HT17" s="39">
        <v>14299.738374512352</v>
      </c>
      <c r="HU17" s="39">
        <v>13751.815404421326</v>
      </c>
      <c r="HV17" s="39">
        <v>15588.967797139141</v>
      </c>
      <c r="HW17" s="39">
        <v>15540.027048114434</v>
      </c>
      <c r="HX17" s="39">
        <v>17141.002595578673</v>
      </c>
      <c r="HY17" s="39">
        <v>16834.465409622888</v>
      </c>
      <c r="HZ17" s="39">
        <v>16620.334595578672</v>
      </c>
      <c r="IA17" s="39">
        <v>16259.134730819245</v>
      </c>
      <c r="IB17" s="39">
        <v>16278.865243172952</v>
      </c>
      <c r="IC17" s="39">
        <v>15858.791300390116</v>
      </c>
      <c r="ID17" s="39">
        <v>15652.362762028608</v>
      </c>
      <c r="IE17" s="39">
        <v>15128.425518855658</v>
      </c>
      <c r="IF17" s="39">
        <v>17578.652522756827</v>
      </c>
      <c r="IG17" s="39">
        <v>16963.73665279584</v>
      </c>
      <c r="IH17" s="39">
        <v>15999.044832249676</v>
      </c>
      <c r="II17" s="39">
        <v>15754.044384915474</v>
      </c>
      <c r="IJ17" s="39">
        <v>16374.017986996099</v>
      </c>
      <c r="IK17" s="45">
        <f>('[1]CBO Bal Sheet 1'!$D$4-'[1]CBO Bal Sheet 1'!$D$5-'[1]CBO Bal Sheet 1'!$D$8)/1000000/0.3845</f>
        <v>16076.879061118336</v>
      </c>
      <c r="IL17" s="45">
        <f>('[2]CBO Bal Sheet 1'!$D$4-'[2]CBO Bal Sheet 1'!$D$5-'[2]CBO Bal Sheet 1'!$D$8)/1000000/0.3845</f>
        <v>15608.474569570872</v>
      </c>
      <c r="IM17" s="45">
        <f>('[3]CBO Bal Sheet 1'!$D$4-'[3]CBO Bal Sheet 1'!$D$5-'[3]CBO Bal Sheet 1'!$D$8)/1000000/0.3845</f>
        <v>16101.178044213262</v>
      </c>
      <c r="IN17" s="45">
        <f>('[4]CBO Bal Sheet 1'!$D$4-'[4]CBO Bal Sheet 1'!$D$5-'[4]CBO Bal Sheet 1'!$D$8)/1000000/0.3845</f>
        <v>16285.324070522756</v>
      </c>
      <c r="IO17" s="45">
        <f>('[5]CBO Bal Sheet 1'!$D$4-'[5]CBO Bal Sheet 1'!$D$5-'[5]CBO Bal Sheet 1'!$D$8)/1000000/0.3845</f>
        <v>17539.309146944084</v>
      </c>
      <c r="IP17" s="45">
        <v>16926.970660598177</v>
      </c>
      <c r="IQ17" s="45">
        <v>16022.909032509751</v>
      </c>
      <c r="IR17" s="45">
        <v>17001.379934980494</v>
      </c>
      <c r="IS17" s="13">
        <v>16677.43766449935</v>
      </c>
      <c r="IT17" s="13">
        <v>17280.44243693108</v>
      </c>
      <c r="IU17" s="13">
        <v>14769.02120496229</v>
      </c>
      <c r="IV17" s="13">
        <v>14675.654509139144</v>
      </c>
      <c r="IW17" s="13">
        <v>17825.804260078025</v>
      </c>
      <c r="IX17" s="13">
        <v>17477.383412223666</v>
      </c>
      <c r="IY17" s="13">
        <v>16896.503921976593</v>
      </c>
      <c r="IZ17" s="13">
        <v>17583.257811433032</v>
      </c>
      <c r="JA17" s="13">
        <v>17733.301573472043</v>
      </c>
      <c r="JB17" s="13">
        <v>17190.955407022106</v>
      </c>
      <c r="JC17" s="13">
        <v>16883.075381014303</v>
      </c>
      <c r="JD17" s="13">
        <v>17321.791992197661</v>
      </c>
      <c r="JE17" s="13">
        <v>17389.903427828351</v>
      </c>
      <c r="JF17" s="13">
        <v>17427.100980280884</v>
      </c>
      <c r="JG17" s="13">
        <v>18307.119641092329</v>
      </c>
      <c r="JH17" s="13">
        <v>18578.287172951885</v>
      </c>
      <c r="JI17" s="47">
        <v>18013.153209362805</v>
      </c>
      <c r="JJ17" s="13">
        <v>18569.874249674904</v>
      </c>
      <c r="JK17" s="13">
        <v>17722.819084525359</v>
      </c>
      <c r="JL17" s="13">
        <v>15730.337528319897</v>
      </c>
      <c r="JM17" s="13">
        <v>16288.720176200261</v>
      </c>
      <c r="JN17" s="13">
        <v>15509.917581599479</v>
      </c>
      <c r="JO17" s="13">
        <v>14578.621865443431</v>
      </c>
      <c r="JP17" s="13">
        <v>15663.975982621589</v>
      </c>
      <c r="JQ17" s="13">
        <v>15179.601261999998</v>
      </c>
      <c r="JR17" s="13">
        <v>15102.965859271779</v>
      </c>
      <c r="JS17" s="13">
        <v>15203.608144972693</v>
      </c>
      <c r="JT17" s="13">
        <v>16346.104419721716</v>
      </c>
      <c r="JU17" s="13">
        <v>15099.717215737322</v>
      </c>
      <c r="JV17" s="13">
        <v>15969.514817924579</v>
      </c>
      <c r="JW17" s="13">
        <v>15544.249455586474</v>
      </c>
      <c r="JX17" s="13">
        <v>15782.984163752924</v>
      </c>
      <c r="JY17" s="13">
        <v>16298.383635781533</v>
      </c>
      <c r="JZ17" s="13">
        <v>15829.998816644993</v>
      </c>
      <c r="KA17" s="13">
        <v>16525.244633326398</v>
      </c>
      <c r="KB17" s="13">
        <v>15958.099290106631</v>
      </c>
      <c r="KC17" s="13">
        <v>14819.464973963586</v>
      </c>
      <c r="KD17" s="13">
        <v>15173.221842759423</v>
      </c>
      <c r="KE17" s="13">
        <v>15615.742099113131</v>
      </c>
      <c r="KF17" s="13">
        <v>16163.358420148246</v>
      </c>
      <c r="KG17" s="13">
        <v>16138.420376587776</v>
      </c>
      <c r="KH17" s="49">
        <v>16253.677568418725</v>
      </c>
      <c r="KI17" s="13">
        <v>15787.378306054616</v>
      </c>
      <c r="KJ17" s="13">
        <v>15979.867547838749</v>
      </c>
      <c r="KK17" s="13">
        <v>17495.837353237974</v>
      </c>
      <c r="KL17" s="13">
        <v>16516.090601508455</v>
      </c>
      <c r="KM17" s="13">
        <v>15873.15883602601</v>
      </c>
      <c r="KN17" s="13">
        <v>16061.351802686608</v>
      </c>
      <c r="KO17" s="13">
        <v>17671.801059258778</v>
      </c>
      <c r="KP17" s="13">
        <v>16912.535246769832</v>
      </c>
      <c r="KQ17" s="13">
        <v>16494.411672949289</v>
      </c>
      <c r="KR17" s="13">
        <v>16581.604133006498</v>
      </c>
      <c r="KS17" s="13">
        <v>16614.726174033811</v>
      </c>
    </row>
    <row r="18" spans="2:305" x14ac:dyDescent="0.25">
      <c r="JI18" s="47"/>
    </row>
    <row r="22" spans="2:305" x14ac:dyDescent="0.25">
      <c r="KS22" s="51"/>
    </row>
    <row r="23" spans="2:305" x14ac:dyDescent="0.25">
      <c r="KS23" s="51"/>
    </row>
  </sheetData>
  <dataValidations disablePrompts="1" count="2">
    <dataValidation type="list" allowBlank="1" showInputMessage="1" showErrorMessage="1" sqref="C8" xr:uid="{00000000-0002-0000-0000-000000000000}">
      <formula1>$XBR$4:$XBR$6</formula1>
    </dataValidation>
    <dataValidation type="list" allowBlank="1" showErrorMessage="1" prompt="_x000a_" sqref="C7" xr:uid="{00000000-0002-0000-0000-000001000000}">
      <formula1>$XBS$4:$XFD$7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Ahlam Fahad Hamood Al Hooti</cp:lastModifiedBy>
  <dcterms:created xsi:type="dcterms:W3CDTF">2016-03-10T14:57:36Z</dcterms:created>
  <dcterms:modified xsi:type="dcterms:W3CDTF">2025-04-22T11:10:32Z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f0487374-19f2-4064-9482-1665771467ad</vt:lpwstr>
  </property>
  <property fmtid="{D5CDD505-2E9C-101B-9397-08002B2CF9AE}" pid="3" name="Classification">
    <vt:lpwstr>General - عام</vt:lpwstr>
  </property>
</Properties>
</file>